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ire DELAPORTE\HORETO-PARIS Dropbox\Commun Horeto-Paris\HORETO-PARIS\Traiteur\OUTILS\BROCHURE ET FORMULAIRE VSS\"/>
    </mc:Choice>
  </mc:AlternateContent>
  <xr:revisionPtr revIDLastSave="0" documentId="13_ncr:1_{6902D086-EA9D-4550-87D7-9EF776BDEBB4}" xr6:coauthVersionLast="47" xr6:coauthVersionMax="47" xr10:uidLastSave="{00000000-0000-0000-0000-000000000000}"/>
  <bookViews>
    <workbookView xWindow="-120" yWindow="-16320" windowWidth="29040" windowHeight="15720" xr2:uid="{50773EE6-2FD5-4770-BF94-090BCD124FBD}"/>
  </bookViews>
  <sheets>
    <sheet name="VSS FR" sheetId="1" r:id="rId1"/>
  </sheets>
  <definedNames>
    <definedName name="_xlnm._FilterDatabase" localSheetId="0" hidden="1">'VSS FR'!$C$13:$I$13</definedName>
    <definedName name="_xlnm.Print_Titles" localSheetId="0">'VSS FR'!$11:$13</definedName>
    <definedName name="_xlnm.Print_Area" localSheetId="0">'VSS FR'!$C$1:$I$124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F89" i="1" l="1"/>
  <c r="I89" i="1" s="1"/>
  <c r="F90" i="1"/>
  <c r="I90" i="1" s="1"/>
  <c r="F91" i="1"/>
  <c r="I91" i="1" s="1"/>
  <c r="F92" i="1"/>
  <c r="I92" i="1" s="1"/>
  <c r="F93" i="1"/>
  <c r="I93" i="1" s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88" i="1"/>
  <c r="I88" i="1" s="1"/>
  <c r="F82" i="1"/>
  <c r="I82" i="1" s="1"/>
  <c r="F83" i="1"/>
  <c r="I83" i="1" s="1"/>
  <c r="F84" i="1"/>
  <c r="I84" i="1" s="1"/>
  <c r="F85" i="1"/>
  <c r="I85" i="1" s="1"/>
  <c r="F86" i="1"/>
  <c r="I86" i="1" s="1"/>
  <c r="F81" i="1"/>
  <c r="I81" i="1" s="1"/>
  <c r="F77" i="1"/>
  <c r="I77" i="1" s="1"/>
  <c r="F78" i="1"/>
  <c r="I78" i="1" s="1"/>
  <c r="F79" i="1"/>
  <c r="I79" i="1" s="1"/>
  <c r="F76" i="1"/>
  <c r="I76" i="1" s="1"/>
  <c r="F72" i="1"/>
  <c r="I72" i="1" s="1"/>
  <c r="F73" i="1"/>
  <c r="I73" i="1" s="1"/>
  <c r="F74" i="1"/>
  <c r="I74" i="1" s="1"/>
  <c r="F71" i="1"/>
  <c r="I71" i="1" s="1"/>
  <c r="F70" i="1"/>
  <c r="I70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62" i="1"/>
  <c r="I62" i="1" s="1"/>
  <c r="F59" i="1"/>
  <c r="I59" i="1" s="1"/>
  <c r="F60" i="1"/>
  <c r="I60" i="1" s="1"/>
  <c r="F58" i="1"/>
  <c r="I58" i="1" s="1"/>
  <c r="F56" i="1"/>
  <c r="I56" i="1" s="1"/>
  <c r="F54" i="1"/>
  <c r="I54" i="1" s="1"/>
  <c r="F55" i="1"/>
  <c r="I55" i="1" s="1"/>
  <c r="F53" i="1"/>
  <c r="I53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8" i="1"/>
  <c r="I38" i="1" s="1"/>
  <c r="F39" i="1"/>
  <c r="I39" i="1" s="1"/>
  <c r="F25" i="1"/>
  <c r="I25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15" i="1"/>
  <c r="I15" i="1" s="1"/>
  <c r="I105" i="1" l="1"/>
  <c r="I102" i="1"/>
  <c r="H60" i="1"/>
  <c r="H90" i="1"/>
  <c r="H89" i="1"/>
  <c r="H91" i="1"/>
  <c r="H19" i="1"/>
  <c r="H92" i="1"/>
  <c r="H20" i="1"/>
  <c r="H93" i="1"/>
  <c r="H30" i="1"/>
  <c r="H97" i="1"/>
  <c r="H39" i="1"/>
  <c r="H98" i="1"/>
  <c r="H17" i="1"/>
  <c r="H68" i="1"/>
  <c r="H59" i="1"/>
  <c r="H32" i="1"/>
  <c r="H71" i="1"/>
  <c r="H23" i="1"/>
  <c r="H72" i="1"/>
  <c r="H34" i="1"/>
  <c r="H83" i="1"/>
  <c r="H26" i="1"/>
  <c r="H35" i="1"/>
  <c r="H46" i="1"/>
  <c r="H55" i="1"/>
  <c r="H65" i="1"/>
  <c r="H74" i="1"/>
  <c r="H84" i="1"/>
  <c r="H94" i="1"/>
  <c r="H31" i="1"/>
  <c r="H50" i="1"/>
  <c r="H70" i="1"/>
  <c r="H43" i="1"/>
  <c r="H62" i="1"/>
  <c r="H44" i="1"/>
  <c r="H63" i="1"/>
  <c r="H25" i="1"/>
  <c r="H45" i="1"/>
  <c r="H54" i="1"/>
  <c r="H73" i="1"/>
  <c r="H28" i="1"/>
  <c r="H36" i="1"/>
  <c r="H47" i="1"/>
  <c r="H56" i="1"/>
  <c r="H66" i="1"/>
  <c r="H76" i="1"/>
  <c r="H86" i="1"/>
  <c r="H95" i="1"/>
  <c r="H49" i="1"/>
  <c r="H78" i="1"/>
  <c r="H42" i="1"/>
  <c r="H79" i="1"/>
  <c r="H51" i="1"/>
  <c r="H81" i="1"/>
  <c r="H33" i="1"/>
  <c r="H53" i="1"/>
  <c r="H82" i="1"/>
  <c r="H64" i="1"/>
  <c r="H16" i="1"/>
  <c r="H29" i="1"/>
  <c r="H38" i="1"/>
  <c r="H48" i="1"/>
  <c r="H58" i="1"/>
  <c r="H67" i="1"/>
  <c r="H77" i="1"/>
  <c r="H88" i="1"/>
  <c r="H96" i="1"/>
  <c r="H27" i="1"/>
  <c r="H18" i="1"/>
  <c r="H22" i="1"/>
  <c r="H21" i="1"/>
  <c r="H100" i="1"/>
  <c r="H15" i="1"/>
  <c r="H99" i="1"/>
  <c r="H85" i="1"/>
  <c r="I103" i="1" l="1"/>
  <c r="I106" i="1" s="1"/>
  <c r="I107" i="1" l="1"/>
</calcChain>
</file>

<file path=xl/sharedStrings.xml><?xml version="1.0" encoding="utf-8"?>
<sst xmlns="http://schemas.openxmlformats.org/spreadsheetml/2006/main" count="207" uniqueCount="201">
  <si>
    <t>VS060</t>
  </si>
  <si>
    <t>VS061</t>
  </si>
  <si>
    <t>VS063</t>
  </si>
  <si>
    <t>VS066</t>
  </si>
  <si>
    <t>VS067</t>
  </si>
  <si>
    <t>VS074</t>
  </si>
  <si>
    <t>VS075</t>
  </si>
  <si>
    <t>VS076</t>
  </si>
  <si>
    <t>VS077</t>
  </si>
  <si>
    <t>VS078</t>
  </si>
  <si>
    <t xml:space="preserve">MADELEINES - 20 PIECES </t>
  </si>
  <si>
    <t>VS068</t>
  </si>
  <si>
    <t>MINI FINANCIERS - 48 PIECES</t>
  </si>
  <si>
    <t>VS069</t>
  </si>
  <si>
    <t>MINI MACARONS - 72 PIECES</t>
  </si>
  <si>
    <t>VS070</t>
  </si>
  <si>
    <t>VS073</t>
  </si>
  <si>
    <t>VS009</t>
  </si>
  <si>
    <t>TVA</t>
  </si>
  <si>
    <t>CONTACT :</t>
  </si>
  <si>
    <t>E-MAIL :</t>
  </si>
  <si>
    <t>TEL :</t>
  </si>
  <si>
    <t>ADRESSE  :</t>
  </si>
  <si>
    <t>TVA :</t>
  </si>
  <si>
    <t>RCS (SIREN) :</t>
  </si>
  <si>
    <t>CONTACT SUR PLACE :</t>
  </si>
  <si>
    <t xml:space="preserve">NOM DE LA SOCIETE :   </t>
  </si>
  <si>
    <t>CODE</t>
  </si>
  <si>
    <t>PRODUIT</t>
  </si>
  <si>
    <t>TOTAL HT</t>
  </si>
  <si>
    <t xml:space="preserve"> TOTAL TTC </t>
  </si>
  <si>
    <t>PRIX UNITAIRE</t>
  </si>
  <si>
    <t>TVA %</t>
  </si>
  <si>
    <t>VS001</t>
  </si>
  <si>
    <t>VS002</t>
  </si>
  <si>
    <t>VS111</t>
  </si>
  <si>
    <t>VS112</t>
  </si>
  <si>
    <t>VS003</t>
  </si>
  <si>
    <t>RECHARGE DE 20 CAPSULES CAFE EXPRESSO</t>
  </si>
  <si>
    <t>VS005</t>
  </si>
  <si>
    <t>THÉ NOIR BIO et ÉQUITABLES PARNEY'S® boite de 25</t>
  </si>
  <si>
    <t>VS005-A</t>
  </si>
  <si>
    <t>THÉ VERT BIO et ÉQUITABLES PARNEY'S® boite de 25</t>
  </si>
  <si>
    <t>VS006</t>
  </si>
  <si>
    <t>LOT DE 10 DOSETTES DE LAIT</t>
  </si>
  <si>
    <t>VS007</t>
  </si>
  <si>
    <t>SUCRE BUCHETTE 100 pièces</t>
  </si>
  <si>
    <t>BOISSONS CHAUDES</t>
  </si>
  <si>
    <t>BOISSONS FRAICHES</t>
  </si>
  <si>
    <t>VS020</t>
  </si>
  <si>
    <t>VS021</t>
  </si>
  <si>
    <t>VS025</t>
  </si>
  <si>
    <t>VS027</t>
  </si>
  <si>
    <t>VS028</t>
  </si>
  <si>
    <t>VS030</t>
  </si>
  <si>
    <t>VS031</t>
  </si>
  <si>
    <t>VS031-A</t>
  </si>
  <si>
    <t>VS032</t>
  </si>
  <si>
    <t>VS033</t>
  </si>
  <si>
    <t>VS034</t>
  </si>
  <si>
    <t>VS035</t>
  </si>
  <si>
    <t xml:space="preserve">JUS DE POMME 1 LITRE </t>
  </si>
  <si>
    <t xml:space="preserve">COCA COLA 1,25 LITRE </t>
  </si>
  <si>
    <t xml:space="preserve">COCA COLA ZERO 1,25 LITRE </t>
  </si>
  <si>
    <t>EVIAN 1,5 LITRE</t>
  </si>
  <si>
    <t>BADOIT 1L (pack de 6 bouteilles)</t>
  </si>
  <si>
    <t xml:space="preserve">JUS D'ORANGE 1 LITRE </t>
  </si>
  <si>
    <t>VS137</t>
  </si>
  <si>
    <t>VS138</t>
  </si>
  <si>
    <t>BOISSONS ALCOLISEES</t>
  </si>
  <si>
    <t>VS050</t>
  </si>
  <si>
    <t>VS047</t>
  </si>
  <si>
    <t>VS049</t>
  </si>
  <si>
    <t>VS045</t>
  </si>
  <si>
    <t>VS046</t>
  </si>
  <si>
    <t>VS043</t>
  </si>
  <si>
    <t>VS044</t>
  </si>
  <si>
    <t>VS040</t>
  </si>
  <si>
    <t>VS041</t>
  </si>
  <si>
    <t>VS042</t>
  </si>
  <si>
    <t>PACK DE 24 CANETTES HEINEKEN 33 CL</t>
  </si>
  <si>
    <t>WHISKY WILLIAM LAWSON'S 70 CL</t>
  </si>
  <si>
    <t>RICARD 1 LITRE</t>
  </si>
  <si>
    <t>CHAMPAGNE CRISTIAN SENEZ  75 CL</t>
  </si>
  <si>
    <t>CHAMPAGNE TAITTINGER BRUT RESERVE  75 CL</t>
  </si>
  <si>
    <t>CHEVERNY BLANC AOC 75 CL</t>
  </si>
  <si>
    <t>CHABLIS BLANC AOC 75 CL</t>
  </si>
  <si>
    <t>BORDEAUX ROUGE AOC 75 CL</t>
  </si>
  <si>
    <t>SAUMUR CHAMPIGNY ROUGE AOC BIO 75 CL</t>
  </si>
  <si>
    <t>COTES DE PROVENCE 75 CL</t>
  </si>
  <si>
    <t>VS054</t>
  </si>
  <si>
    <t>VS053</t>
  </si>
  <si>
    <t>VS056</t>
  </si>
  <si>
    <t>VS055</t>
  </si>
  <si>
    <t xml:space="preserve">SAC DE GLACE - 2 KG </t>
  </si>
  <si>
    <t xml:space="preserve">SAC DE GLACE - 20 KG </t>
  </si>
  <si>
    <t>BAC A GLACE ISOTHERME</t>
  </si>
  <si>
    <t>OUVRE BOUTEILLE</t>
  </si>
  <si>
    <t xml:space="preserve">AVEC VOS BOISSONS </t>
  </si>
  <si>
    <t>GAMME ALIMENTAIRE - PETIT DEJEUNER &amp; PAUSE SUCREE</t>
  </si>
  <si>
    <t>VS113</t>
  </si>
  <si>
    <t>VS008</t>
  </si>
  <si>
    <t>VS114</t>
  </si>
  <si>
    <t>KIT PETIT DEJEUNER 10 PERS.</t>
  </si>
  <si>
    <t>PACK DE 15 MINI VIENNOISERIES</t>
  </si>
  <si>
    <t>KIT PAUSE SUCREE 10 PERS.</t>
  </si>
  <si>
    <t>VS085</t>
  </si>
  <si>
    <t>VS086</t>
  </si>
  <si>
    <t>VS087</t>
  </si>
  <si>
    <t>VS088</t>
  </si>
  <si>
    <t>VS089</t>
  </si>
  <si>
    <t>VS090</t>
  </si>
  <si>
    <t>VS091</t>
  </si>
  <si>
    <t>GAMME ALIMENTAIRE - LUNCH BOX
 * à partir de 40 lunch box, merci de contacter le service commercial pour un devis personnalisé</t>
  </si>
  <si>
    <t>GAMME COCKTAIL - Pièces Salées</t>
  </si>
  <si>
    <t>PAIN LONG SURPRISE MULTICEREALES 34 PIECES</t>
  </si>
  <si>
    <t>ASSORTIMENT DE 28 BOUCHÉES SURPRISES</t>
  </si>
  <si>
    <t>ASSORTIMENT DE BRIOCHETTES 20 PIECES</t>
  </si>
  <si>
    <t>PLATEAU SELECTION DE SAVEURS 56 PIECES</t>
  </si>
  <si>
    <t>PLATEAU EXCELLENCE 48 PIECES</t>
  </si>
  <si>
    <t>* à commander 4 jours ouvrés à l'avance</t>
  </si>
  <si>
    <t xml:space="preserve">DEGUSTATION CHARCUTERIE 1 KG* + pain </t>
  </si>
  <si>
    <t xml:space="preserve">DEGUSTATION FROMAGE 1 KG*+ pain </t>
  </si>
  <si>
    <t>DEGUSTATION LEGUMES 2 KG*</t>
  </si>
  <si>
    <t>CORBEILLE DE FRUITS FRAIS 2 KG*</t>
  </si>
  <si>
    <t>GAMME COCKTAIL - Pièces Sucrées</t>
  </si>
  <si>
    <t>PLATEAU DE PETITS FOURS TRADITION SUCRES 53 PIECES</t>
  </si>
  <si>
    <t>PETITS FOURS CONFISEUR 48 PIECES</t>
  </si>
  <si>
    <t>COFFRET BISCUITS SUCRES 1KG</t>
  </si>
  <si>
    <t>MATERIEL JETABLE ET DIVERS</t>
  </si>
  <si>
    <t>VS101</t>
  </si>
  <si>
    <t>VS102</t>
  </si>
  <si>
    <t>VS103</t>
  </si>
  <si>
    <t>VS099</t>
  </si>
  <si>
    <t>VS104</t>
  </si>
  <si>
    <t>VS134</t>
  </si>
  <si>
    <t>VS105</t>
  </si>
  <si>
    <t>VS108</t>
  </si>
  <si>
    <t>VS124</t>
  </si>
  <si>
    <t>VS110</t>
  </si>
  <si>
    <t>VS122</t>
  </si>
  <si>
    <t>VS136</t>
  </si>
  <si>
    <t>VS100</t>
  </si>
  <si>
    <t>GOBELETS A CAFE CARTON (12 CL) 100 PIECES</t>
  </si>
  <si>
    <t>GOBELETS A THÉ CARTON (20 CL) 50 PIECES</t>
  </si>
  <si>
    <t>SPATULES A CAFE 50 PIECES</t>
  </si>
  <si>
    <t>LOT DE 10 PINCES EN BAMBOU POUR LE SERVICE</t>
  </si>
  <si>
    <t>SALADIER DE PRESENTATION 2 PIECES (900 ML / 1400 ML)</t>
  </si>
  <si>
    <t>PANIER BOIS DE PRESENTATION POUR MINI VIENNOISERIES</t>
  </si>
  <si>
    <t>ASSIETTES JETABLES 25 PIECES</t>
  </si>
  <si>
    <t>SERVIETTES BLANCHES 100 PIECES</t>
  </si>
  <si>
    <t>SACHETS DE COUVERTS 10 PIECES</t>
  </si>
  <si>
    <t>GEL HYDROALCOOLIQUE 500 ML</t>
  </si>
  <si>
    <t>50 GANTS LATEX</t>
  </si>
  <si>
    <t xml:space="preserve">LOT DE 2 ROULEAUX ESSUIE TOUT </t>
  </si>
  <si>
    <t>Total TVA 5,5%</t>
  </si>
  <si>
    <t>Total TVA 10%</t>
  </si>
  <si>
    <t>Total TVA 20%</t>
  </si>
  <si>
    <t xml:space="preserve">TOTAL TTC </t>
  </si>
  <si>
    <r>
      <t>CANETTES COCA COLA 33CL</t>
    </r>
    <r>
      <rPr>
        <i/>
        <sz val="9"/>
        <color theme="1"/>
        <rFont val="Calibri"/>
        <family val="2"/>
      </rPr>
      <t xml:space="preserve"> (pack de 24 cannettes)</t>
    </r>
  </si>
  <si>
    <r>
      <t xml:space="preserve">CANETTES COCA COLA ZERO 33CL </t>
    </r>
    <r>
      <rPr>
        <i/>
        <sz val="9"/>
        <color theme="1"/>
        <rFont val="Calibri"/>
        <family val="2"/>
      </rPr>
      <t>(pack de 24 canettes)</t>
    </r>
  </si>
  <si>
    <r>
      <t>EVIAN 1,5 LITRE</t>
    </r>
    <r>
      <rPr>
        <i/>
        <sz val="9"/>
        <color theme="1"/>
        <rFont val="Calibri"/>
        <family val="2"/>
      </rPr>
      <t xml:space="preserve"> (pack de 12 bouteilles)</t>
    </r>
  </si>
  <si>
    <r>
      <t xml:space="preserve">EVIAN 50CL </t>
    </r>
    <r>
      <rPr>
        <i/>
        <sz val="9"/>
        <color theme="1"/>
        <rFont val="Calibri"/>
        <family val="2"/>
      </rPr>
      <t>(pack de 24 bouteilles)</t>
    </r>
  </si>
  <si>
    <r>
      <t xml:space="preserve">LUTECIA (eau minérale naturelle d'Ile de Farnce 50 cl) </t>
    </r>
    <r>
      <rPr>
        <i/>
        <sz val="9"/>
        <color theme="1"/>
        <rFont val="Calibri"/>
        <family val="2"/>
      </rPr>
      <t>(pack de 24 btl)</t>
    </r>
  </si>
  <si>
    <r>
      <t xml:space="preserve">BADOIT 50CL </t>
    </r>
    <r>
      <rPr>
        <i/>
        <sz val="9"/>
        <color theme="1"/>
        <rFont val="Calibri"/>
        <family val="2"/>
      </rPr>
      <t>(pack de 30 bouteilles)</t>
    </r>
  </si>
  <si>
    <t xml:space="preserve">BOISSONS CHAUDES </t>
  </si>
  <si>
    <t xml:space="preserve">QUANTITE </t>
  </si>
  <si>
    <t>CONTACT COMPTABLE :</t>
  </si>
  <si>
    <t>NOM DU STAND :</t>
  </si>
  <si>
    <t xml:space="preserve">NUMERO DU STAND : </t>
  </si>
  <si>
    <r>
      <rPr>
        <b/>
        <sz val="9"/>
        <color theme="1"/>
        <rFont val="Calibri"/>
        <family val="2"/>
      </rPr>
      <t>KIT MACHINE A CAFE -</t>
    </r>
    <r>
      <rPr>
        <sz val="9"/>
        <color theme="1"/>
        <rFont val="Calibri"/>
        <family val="2"/>
      </rPr>
      <t xml:space="preserve"> Inclus: 1 machine espresso,
100 doses de café, 100 gobelets, touillettes et sucres bûchette +
6 x 1,5L eau de source</t>
    </r>
  </si>
  <si>
    <r>
      <rPr>
        <b/>
        <sz val="9"/>
        <color theme="1"/>
        <rFont val="Calibri"/>
        <family val="2"/>
      </rPr>
      <t xml:space="preserve">KIT MACHINE A CAFE </t>
    </r>
    <r>
      <rPr>
        <sz val="9"/>
        <color theme="1"/>
        <rFont val="Calibri"/>
        <family val="2"/>
      </rPr>
      <t>- Inclus: 1 machine espresso,
180 doses de café, 200 gobelets, touillettes et sucres bûchette + 
12 x 1,5L eau de source</t>
    </r>
  </si>
  <si>
    <r>
      <rPr>
        <b/>
        <sz val="9"/>
        <color theme="1"/>
        <rFont val="Calibri"/>
        <family val="2"/>
      </rPr>
      <t>KIT CAFE THERMOS 10pers</t>
    </r>
    <r>
      <rPr>
        <sz val="9"/>
        <color theme="1"/>
        <rFont val="Calibri"/>
        <family val="2"/>
      </rPr>
      <t>. - Inclus:  
1 thermos d'un litre, gobelets, touillettes, dosettes de lait et sucres bûchette</t>
    </r>
  </si>
  <si>
    <r>
      <rPr>
        <b/>
        <sz val="9"/>
        <color theme="1"/>
        <rFont val="Calibri"/>
        <family val="2"/>
      </rPr>
      <t>KIT THE THERMOS 10pers</t>
    </r>
    <r>
      <rPr>
        <sz val="9"/>
        <color theme="1"/>
        <rFont val="Calibri"/>
        <family val="2"/>
      </rPr>
      <t>. - Inclus:  
1 thermos d'un litre, gobelets, touillettes, dosettes de lait et sucres bûchette</t>
    </r>
  </si>
  <si>
    <r>
      <rPr>
        <b/>
        <sz val="9"/>
        <color theme="1"/>
        <rFont val="Calibri"/>
        <family val="2"/>
      </rPr>
      <t xml:space="preserve">KIT DE NETTOYAGE </t>
    </r>
    <r>
      <rPr>
        <sz val="9"/>
        <color theme="1"/>
        <rFont val="Calibri"/>
        <family val="2"/>
      </rPr>
      <t>(sacs poubelle, rouleau essuie tout, produit à vitre, éponge)</t>
    </r>
  </si>
  <si>
    <t xml:space="preserve">TOTAL HT - HORS FRAIS DE LIVRAISON </t>
  </si>
  <si>
    <t>PAVILLON :</t>
  </si>
  <si>
    <t>LOCATION FONTAINE A EAU + 2 BONBONNES (19L) + 200 gobelets *</t>
  </si>
  <si>
    <t>BONBONNE A EAU SUPPLEMENTAIRE (19L) + 100 gobelets *</t>
  </si>
  <si>
    <t xml:space="preserve">* à commander J-15 avant l'événement </t>
  </si>
  <si>
    <t>GAMME ALIMENTAIRE - LUNCH BOX
 à partir de 40 lunch box, merci de contacter le service commercial pour un devis personnalisé</t>
  </si>
  <si>
    <r>
      <rPr>
        <b/>
        <sz val="9"/>
        <color theme="1"/>
        <rFont val="Calibri"/>
        <family val="2"/>
      </rPr>
      <t>Salade</t>
    </r>
    <r>
      <rPr>
        <sz val="9"/>
        <color theme="1"/>
        <rFont val="Calibri"/>
        <family val="2"/>
      </rPr>
      <t xml:space="preserve"> Fraîcheur + Dessert du jour + Eau 50 cl</t>
    </r>
  </si>
  <si>
    <r>
      <rPr>
        <b/>
        <sz val="9"/>
        <color theme="1"/>
        <rFont val="Calibri"/>
        <family val="2"/>
      </rPr>
      <t>Salade</t>
    </r>
    <r>
      <rPr>
        <sz val="9"/>
        <color theme="1"/>
        <rFont val="Calibri"/>
        <family val="2"/>
      </rPr>
      <t xml:space="preserve"> Caesar + Dessert du jour + Eau 50 cl</t>
    </r>
  </si>
  <si>
    <r>
      <rPr>
        <b/>
        <sz val="9"/>
        <color theme="1"/>
        <rFont val="Calibri"/>
        <family val="2"/>
      </rPr>
      <t>Sandwich</t>
    </r>
    <r>
      <rPr>
        <sz val="9"/>
        <color theme="1"/>
        <rFont val="Calibri"/>
        <family val="2"/>
      </rPr>
      <t xml:space="preserve"> Club Bacon Oeuf + Dessert du jour + Eau 50 cl</t>
    </r>
  </si>
  <si>
    <r>
      <rPr>
        <b/>
        <sz val="9"/>
        <color theme="1"/>
        <rFont val="Calibri"/>
        <family val="2"/>
      </rPr>
      <t>Sandwich</t>
    </r>
    <r>
      <rPr>
        <sz val="9"/>
        <color theme="1"/>
        <rFont val="Calibri"/>
        <family val="2"/>
      </rPr>
      <t xml:space="preserve"> Club Poulet Tikka + Dessert du jour + Eau 50 cl</t>
    </r>
  </si>
  <si>
    <r>
      <rPr>
        <b/>
        <sz val="9"/>
        <color theme="1"/>
        <rFont val="Calibri"/>
        <family val="2"/>
      </rPr>
      <t xml:space="preserve">Sandwich </t>
    </r>
    <r>
      <rPr>
        <sz val="9"/>
        <color theme="1"/>
        <rFont val="Calibri"/>
        <family val="2"/>
      </rPr>
      <t>Club Thon Mayo + Dessert du jour + Eau 50 cl</t>
    </r>
  </si>
  <si>
    <r>
      <rPr>
        <b/>
        <sz val="9"/>
        <color theme="1"/>
        <rFont val="Calibri"/>
        <family val="2"/>
      </rPr>
      <t>Sandwich</t>
    </r>
    <r>
      <rPr>
        <sz val="9"/>
        <color theme="1"/>
        <rFont val="Calibri"/>
        <family val="2"/>
      </rPr>
      <t xml:space="preserve"> Club Saumon fromage frais + Dessert du jour + Eau 50 cl</t>
    </r>
  </si>
  <si>
    <r>
      <rPr>
        <b/>
        <sz val="9"/>
        <color theme="1"/>
        <rFont val="Calibri"/>
        <family val="2"/>
      </rPr>
      <t>Sandwich</t>
    </r>
    <r>
      <rPr>
        <sz val="9"/>
        <color theme="1"/>
        <rFont val="Calibri"/>
        <family val="2"/>
      </rPr>
      <t xml:space="preserve"> Club Végétarien + Dessert du jour + Eau 50 cl</t>
    </r>
  </si>
  <si>
    <t xml:space="preserve">NOM DU SALON : </t>
  </si>
  <si>
    <t>En toute lettre</t>
  </si>
  <si>
    <t xml:space="preserve">DATE DE LIVRAISON  : </t>
  </si>
  <si>
    <t xml:space="preserve">HEURE DE LIVRAISON : </t>
  </si>
  <si>
    <t xml:space="preserve">TELEPHONE : </t>
  </si>
  <si>
    <t>BON DE COMMANDE</t>
  </si>
  <si>
    <t>Merci de nous adresser 1 bon de commande par jour et par livraison</t>
  </si>
  <si>
    <t>La signature du présent bon de commande entraine l'acceptation des conditions générales de vente, 
sans restriction ni réserve.</t>
  </si>
  <si>
    <t>Créneau d'une heure minimum</t>
  </si>
  <si>
    <t xml:space="preserve">FRAIS DE LIVRAISON*
</t>
  </si>
  <si>
    <t xml:space="preserve">*frais de livraisonsminimum 15€
ou 10% à partir de 150 € du total HT. </t>
  </si>
  <si>
    <r>
      <rPr>
        <b/>
        <sz val="8"/>
        <color theme="1"/>
        <rFont val="Calibri"/>
        <family val="2"/>
      </rPr>
      <t xml:space="preserve">Modalité de paiement : </t>
    </r>
    <r>
      <rPr>
        <sz val="8"/>
        <color theme="1"/>
        <rFont val="Calibri"/>
        <family val="2"/>
      </rPr>
      <t xml:space="preserve">
Reglemement par Virement :  100% a la commande 
RIB :  30003 03534 00020028497 90
IBAN :  FR76 3000 3035 3400 0200 2849 790
BIC :  SOGEFRPP</t>
    </r>
  </si>
  <si>
    <r>
      <rPr>
        <b/>
        <sz val="8"/>
        <color theme="1"/>
        <rFont val="Calibri"/>
        <family val="2"/>
      </rPr>
      <t xml:space="preserve">Validation : </t>
    </r>
    <r>
      <rPr>
        <sz val="8"/>
        <color theme="1"/>
        <rFont val="Calibri"/>
        <family val="2"/>
      </rPr>
      <t xml:space="preserve">
Votre Nom, Prénom, Signature
 suivi de la mention </t>
    </r>
    <r>
      <rPr>
        <i/>
        <sz val="8"/>
        <color theme="1"/>
        <rFont val="Calibri"/>
        <family val="2"/>
      </rPr>
      <t xml:space="preserve">"lu et approuvé"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</si>
</sst>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b/>
      <sz val="9"/>
      <name val="Calibri"/>
      <family val="2"/>
    </font>
    <font>
      <i/>
      <sz val="9"/>
      <color theme="1"/>
      <name val="Calibri"/>
      <family val="2"/>
    </font>
    <font>
      <b/>
      <i/>
      <sz val="9"/>
      <color theme="5" tint="-0.249977111117893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Aptos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name val="Calibri"/>
      <family val="2"/>
    </font>
    <font>
      <b/>
      <sz val="24"/>
      <color theme="2" tint="-0.749992370372631"/>
      <name val="Calibri"/>
      <family val="2"/>
    </font>
    <font>
      <b/>
      <sz val="8"/>
      <color theme="2" tint="-0.749992370372631"/>
      <name val="Calibri"/>
      <family val="2"/>
    </font>
    <font>
      <b/>
      <i/>
      <sz val="12"/>
      <color rgb="FFFF0000"/>
      <name val="Calibri"/>
      <family val="2"/>
    </font>
    <font>
      <b/>
      <sz val="9"/>
      <color theme="2" tint="-0.749992370372631"/>
      <name val="Calibri"/>
      <family val="2"/>
    </font>
    <font>
      <sz val="9"/>
      <color theme="2" tint="-0.74999237037263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DD45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1" fontId="5" fillId="2" borderId="0" xfId="0" applyNumberFormat="1" applyFont="1" applyFill="1" applyAlignment="1">
      <alignment horizontal="left" vertical="center"/>
    </xf>
    <xf numFmtId="43" fontId="6" fillId="2" borderId="0" xfId="1" applyFont="1" applyFill="1" applyBorder="1" applyAlignment="1">
      <alignment vertical="center"/>
    </xf>
    <xf numFmtId="10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10" fontId="4" fillId="2" borderId="0" xfId="0" applyNumberFormat="1" applyFont="1" applyFill="1"/>
    <xf numFmtId="164" fontId="4" fillId="2" borderId="0" xfId="0" applyNumberFormat="1" applyFont="1" applyFill="1"/>
    <xf numFmtId="164" fontId="3" fillId="2" borderId="0" xfId="0" applyNumberFormat="1" applyFont="1" applyFill="1"/>
    <xf numFmtId="0" fontId="8" fillId="3" borderId="1" xfId="0" applyFont="1" applyFill="1" applyBorder="1" applyAlignment="1">
      <alignment vertic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/>
    <xf numFmtId="0" fontId="4" fillId="2" borderId="10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10" fillId="2" borderId="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11" fillId="2" borderId="9" xfId="0" applyFont="1" applyFill="1" applyBorder="1" applyAlignment="1" applyProtection="1">
      <alignment horizontal="center"/>
      <protection locked="0"/>
    </xf>
    <xf numFmtId="164" fontId="14" fillId="2" borderId="4" xfId="1" applyNumberFormat="1" applyFont="1" applyFill="1" applyBorder="1" applyAlignment="1">
      <alignment vertical="center"/>
    </xf>
    <xf numFmtId="164" fontId="15" fillId="2" borderId="4" xfId="0" applyNumberFormat="1" applyFont="1" applyFill="1" applyBorder="1" applyAlignment="1">
      <alignment vertical="center"/>
    </xf>
    <xf numFmtId="10" fontId="15" fillId="2" borderId="4" xfId="0" applyNumberFormat="1" applyFont="1" applyFill="1" applyBorder="1" applyAlignment="1">
      <alignment vertical="center"/>
    </xf>
    <xf numFmtId="164" fontId="15" fillId="2" borderId="5" xfId="0" applyNumberFormat="1" applyFont="1" applyFill="1" applyBorder="1" applyAlignment="1">
      <alignment vertical="center"/>
    </xf>
    <xf numFmtId="164" fontId="14" fillId="2" borderId="7" xfId="1" applyNumberFormat="1" applyFont="1" applyFill="1" applyBorder="1" applyAlignment="1">
      <alignment vertical="center"/>
    </xf>
    <xf numFmtId="164" fontId="15" fillId="2" borderId="7" xfId="0" applyNumberFormat="1" applyFont="1" applyFill="1" applyBorder="1" applyAlignment="1">
      <alignment vertical="center"/>
    </xf>
    <xf numFmtId="10" fontId="15" fillId="2" borderId="7" xfId="0" applyNumberFormat="1" applyFont="1" applyFill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4" fillId="2" borderId="7" xfId="1" applyNumberFormat="1" applyFont="1" applyFill="1" applyBorder="1" applyAlignment="1">
      <alignment horizontal="right"/>
    </xf>
    <xf numFmtId="10" fontId="15" fillId="2" borderId="7" xfId="0" applyNumberFormat="1" applyFont="1" applyFill="1" applyBorder="1"/>
    <xf numFmtId="164" fontId="14" fillId="2" borderId="10" xfId="1" applyNumberFormat="1" applyFont="1" applyFill="1" applyBorder="1" applyAlignment="1">
      <alignment horizontal="right"/>
    </xf>
    <xf numFmtId="164" fontId="15" fillId="2" borderId="10" xfId="0" applyNumberFormat="1" applyFont="1" applyFill="1" applyBorder="1" applyAlignment="1">
      <alignment vertical="center"/>
    </xf>
    <xf numFmtId="10" fontId="15" fillId="2" borderId="10" xfId="0" applyNumberFormat="1" applyFont="1" applyFill="1" applyBorder="1"/>
    <xf numFmtId="164" fontId="15" fillId="2" borderId="11" xfId="0" applyNumberFormat="1" applyFont="1" applyFill="1" applyBorder="1" applyAlignment="1">
      <alignment vertical="center"/>
    </xf>
    <xf numFmtId="164" fontId="14" fillId="2" borderId="4" xfId="1" applyNumberFormat="1" applyFont="1" applyFill="1" applyBorder="1" applyAlignment="1">
      <alignment horizontal="right"/>
    </xf>
    <xf numFmtId="164" fontId="15" fillId="2" borderId="4" xfId="0" applyNumberFormat="1" applyFont="1" applyFill="1" applyBorder="1"/>
    <xf numFmtId="10" fontId="15" fillId="2" borderId="4" xfId="0" applyNumberFormat="1" applyFont="1" applyFill="1" applyBorder="1"/>
    <xf numFmtId="164" fontId="15" fillId="2" borderId="5" xfId="0" applyNumberFormat="1" applyFont="1" applyFill="1" applyBorder="1"/>
    <xf numFmtId="164" fontId="15" fillId="2" borderId="7" xfId="0" applyNumberFormat="1" applyFont="1" applyFill="1" applyBorder="1"/>
    <xf numFmtId="164" fontId="15" fillId="2" borderId="8" xfId="0" applyNumberFormat="1" applyFont="1" applyFill="1" applyBorder="1"/>
    <xf numFmtId="164" fontId="14" fillId="2" borderId="7" xfId="1" applyNumberFormat="1" applyFont="1" applyFill="1" applyBorder="1" applyAlignment="1">
      <alignment wrapText="1"/>
    </xf>
    <xf numFmtId="164" fontId="15" fillId="2" borderId="10" xfId="0" applyNumberFormat="1" applyFont="1" applyFill="1" applyBorder="1"/>
    <xf numFmtId="164" fontId="15" fillId="2" borderId="11" xfId="0" applyNumberFormat="1" applyFont="1" applyFill="1" applyBorder="1"/>
    <xf numFmtId="164" fontId="14" fillId="2" borderId="0" xfId="1" applyNumberFormat="1" applyFont="1" applyFill="1" applyBorder="1" applyAlignment="1">
      <alignment horizontal="right"/>
    </xf>
    <xf numFmtId="164" fontId="15" fillId="2" borderId="0" xfId="0" applyNumberFormat="1" applyFont="1" applyFill="1"/>
    <xf numFmtId="10" fontId="15" fillId="2" borderId="0" xfId="0" applyNumberFormat="1" applyFont="1" applyFill="1"/>
    <xf numFmtId="164" fontId="15" fillId="2" borderId="0" xfId="0" applyNumberFormat="1" applyFont="1" applyFill="1" applyAlignment="1">
      <alignment vertical="center"/>
    </xf>
    <xf numFmtId="164" fontId="14" fillId="2" borderId="4" xfId="1" applyNumberFormat="1" applyFont="1" applyFill="1" applyBorder="1"/>
    <xf numFmtId="164" fontId="14" fillId="2" borderId="7" xfId="1" applyNumberFormat="1" applyFont="1" applyFill="1" applyBorder="1"/>
    <xf numFmtId="10" fontId="15" fillId="2" borderId="7" xfId="0" applyNumberFormat="1" applyFont="1" applyFill="1" applyBorder="1" applyAlignment="1">
      <alignment vertical="top"/>
    </xf>
    <xf numFmtId="164" fontId="14" fillId="2" borderId="10" xfId="1" applyNumberFormat="1" applyFont="1" applyFill="1" applyBorder="1"/>
    <xf numFmtId="164" fontId="14" fillId="2" borderId="4" xfId="1" applyNumberFormat="1" applyFont="1" applyFill="1" applyBorder="1" applyAlignment="1">
      <alignment wrapText="1"/>
    </xf>
    <xf numFmtId="164" fontId="14" fillId="2" borderId="10" xfId="1" applyNumberFormat="1" applyFont="1" applyFill="1" applyBorder="1" applyAlignment="1">
      <alignment wrapText="1"/>
    </xf>
    <xf numFmtId="43" fontId="14" fillId="2" borderId="4" xfId="1" applyFont="1" applyFill="1" applyBorder="1"/>
    <xf numFmtId="43" fontId="14" fillId="2" borderId="7" xfId="1" applyFont="1" applyFill="1" applyBorder="1"/>
    <xf numFmtId="43" fontId="14" fillId="2" borderId="10" xfId="1" applyFont="1" applyFill="1" applyBorder="1"/>
    <xf numFmtId="1" fontId="12" fillId="2" borderId="3" xfId="1" applyNumberFormat="1" applyFont="1" applyFill="1" applyBorder="1" applyAlignment="1" applyProtection="1">
      <alignment horizontal="center" vertical="center"/>
      <protection locked="0"/>
    </xf>
    <xf numFmtId="1" fontId="12" fillId="2" borderId="6" xfId="1" applyNumberFormat="1" applyFont="1" applyFill="1" applyBorder="1" applyAlignment="1" applyProtection="1">
      <alignment horizontal="center" vertical="center"/>
      <protection locked="0"/>
    </xf>
    <xf numFmtId="1" fontId="12" fillId="2" borderId="9" xfId="1" applyNumberFormat="1" applyFont="1" applyFill="1" applyBorder="1" applyAlignment="1" applyProtection="1">
      <alignment horizontal="center" vertical="center"/>
      <protection locked="0"/>
    </xf>
    <xf numFmtId="1" fontId="13" fillId="2" borderId="3" xfId="0" applyNumberFormat="1" applyFont="1" applyFill="1" applyBorder="1" applyAlignment="1" applyProtection="1">
      <alignment horizontal="center" vertical="center"/>
      <protection locked="0"/>
    </xf>
    <xf numFmtId="1" fontId="13" fillId="2" borderId="6" xfId="0" applyNumberFormat="1" applyFont="1" applyFill="1" applyBorder="1" applyAlignment="1" applyProtection="1">
      <alignment horizontal="center" vertical="center"/>
      <protection locked="0"/>
    </xf>
    <xf numFmtId="1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9" xfId="0" applyNumberFormat="1" applyFont="1" applyFill="1" applyBorder="1" applyAlignment="1" applyProtection="1">
      <alignment horizontal="center" vertical="center"/>
      <protection locked="0"/>
    </xf>
    <xf numFmtId="1" fontId="13" fillId="2" borderId="0" xfId="0" applyNumberFormat="1" applyFont="1" applyFill="1" applyAlignment="1" applyProtection="1">
      <alignment horizontal="center" vertical="center"/>
      <protection locked="0"/>
    </xf>
    <xf numFmtId="1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centerContinuous" vertical="top" wrapText="1"/>
    </xf>
    <xf numFmtId="10" fontId="5" fillId="2" borderId="0" xfId="0" applyNumberFormat="1" applyFont="1" applyFill="1" applyAlignment="1">
      <alignment horizontal="centerContinuous"/>
    </xf>
    <xf numFmtId="164" fontId="11" fillId="2" borderId="0" xfId="0" applyNumberFormat="1" applyFont="1" applyFill="1" applyAlignment="1">
      <alignment horizontal="centerContinuous"/>
    </xf>
    <xf numFmtId="0" fontId="18" fillId="2" borderId="0" xfId="0" applyFont="1" applyFill="1"/>
    <xf numFmtId="0" fontId="19" fillId="2" borderId="0" xfId="0" applyFont="1" applyFill="1" applyAlignment="1" applyProtection="1">
      <alignment vertical="center" wrapText="1"/>
      <protection locked="0"/>
    </xf>
    <xf numFmtId="0" fontId="18" fillId="2" borderId="0" xfId="0" applyFont="1" applyFill="1" applyProtection="1">
      <protection locked="0"/>
    </xf>
    <xf numFmtId="0" fontId="20" fillId="2" borderId="0" xfId="0" applyFont="1" applyFill="1" applyAlignment="1" applyProtection="1">
      <alignment vertical="center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18" fillId="2" borderId="2" xfId="0" applyFont="1" applyFill="1" applyBorder="1"/>
    <xf numFmtId="0" fontId="18" fillId="2" borderId="0" xfId="0" applyFont="1" applyFill="1" applyAlignment="1">
      <alignment wrapText="1"/>
    </xf>
    <xf numFmtId="0" fontId="21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0" fontId="23" fillId="2" borderId="0" xfId="0" applyFont="1" applyFill="1" applyProtection="1">
      <protection locked="0"/>
    </xf>
    <xf numFmtId="0" fontId="24" fillId="2" borderId="0" xfId="0" applyFont="1" applyFill="1" applyAlignment="1" applyProtection="1">
      <alignment vertical="top"/>
      <protection locked="0"/>
    </xf>
    <xf numFmtId="0" fontId="25" fillId="2" borderId="0" xfId="0" applyFont="1" applyFill="1" applyProtection="1"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7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43" fontId="27" fillId="4" borderId="13" xfId="1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10" fontId="27" fillId="4" borderId="13" xfId="0" applyNumberFormat="1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Continuous" vertical="center" shrinkToFit="1"/>
    </xf>
    <xf numFmtId="0" fontId="29" fillId="3" borderId="0" xfId="0" applyFont="1" applyFill="1" applyAlignment="1">
      <alignment horizontal="centerContinuous" vertical="center" wrapText="1" shrinkToFit="1"/>
    </xf>
    <xf numFmtId="0" fontId="29" fillId="3" borderId="16" xfId="0" applyFont="1" applyFill="1" applyBorder="1" applyAlignment="1">
      <alignment horizontal="centerContinuous" vertical="center" shrinkToFit="1"/>
    </xf>
    <xf numFmtId="164" fontId="29" fillId="3" borderId="5" xfId="0" applyNumberFormat="1" applyFont="1" applyFill="1" applyBorder="1" applyAlignment="1">
      <alignment horizontal="left" vertical="center" shrinkToFit="1"/>
    </xf>
    <xf numFmtId="0" fontId="29" fillId="3" borderId="15" xfId="0" applyFont="1" applyFill="1" applyBorder="1" applyAlignment="1">
      <alignment horizontal="centerContinuous" vertical="center" shrinkToFit="1"/>
    </xf>
    <xf numFmtId="164" fontId="29" fillId="3" borderId="8" xfId="0" applyNumberFormat="1" applyFont="1" applyFill="1" applyBorder="1" applyAlignment="1">
      <alignment horizontal="left" vertical="center" shrinkToFit="1"/>
    </xf>
    <xf numFmtId="0" fontId="30" fillId="3" borderId="15" xfId="0" applyFont="1" applyFill="1" applyBorder="1" applyAlignment="1">
      <alignment horizontal="right" vertical="center" shrinkToFit="1"/>
    </xf>
    <xf numFmtId="0" fontId="30" fillId="3" borderId="17" xfId="0" applyFont="1" applyFill="1" applyBorder="1" applyAlignment="1">
      <alignment horizontal="right" vertical="center" shrinkToFit="1"/>
    </xf>
    <xf numFmtId="0" fontId="29" fillId="3" borderId="17" xfId="0" applyFont="1" applyFill="1" applyBorder="1" applyAlignment="1">
      <alignment horizontal="centerContinuous" vertical="center" shrinkToFit="1"/>
    </xf>
    <xf numFmtId="164" fontId="29" fillId="3" borderId="11" xfId="0" applyNumberFormat="1" applyFont="1" applyFill="1" applyBorder="1" applyAlignment="1">
      <alignment horizontal="left" vertical="center" shrinkToFit="1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 wrapText="1"/>
    </xf>
    <xf numFmtId="0" fontId="30" fillId="3" borderId="16" xfId="0" applyFont="1" applyFill="1" applyBorder="1" applyAlignment="1">
      <alignment horizontal="right" vertical="center" shrinkToFit="1"/>
    </xf>
    <xf numFmtId="0" fontId="30" fillId="3" borderId="16" xfId="0" applyFont="1" applyFill="1" applyBorder="1" applyAlignment="1">
      <alignment horizontal="right" vertical="top" wrapText="1" shrinkToFit="1"/>
    </xf>
    <xf numFmtId="0" fontId="30" fillId="3" borderId="16" xfId="0" applyFont="1" applyFill="1" applyBorder="1" applyAlignment="1">
      <alignment horizontal="right" vertical="top" shrinkToFit="1"/>
    </xf>
    <xf numFmtId="0" fontId="28" fillId="2" borderId="15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DD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29217</xdr:colOff>
      <xdr:row>0</xdr:row>
      <xdr:rowOff>24934</xdr:rowOff>
    </xdr:from>
    <xdr:to>
      <xdr:col>3</xdr:col>
      <xdr:colOff>598189</xdr:colOff>
      <xdr:row>0</xdr:row>
      <xdr:rowOff>506518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685622-5C08-83DC-8F92-2FC62E7C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523" y="24934"/>
          <a:ext cx="1177375" cy="48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60E8-5AE9-4C8A-A52E-F4EA2E1EF026}">
  <dimension ref="A1:U124"/>
  <sheetViews>
    <sheetView tabSelected="1" topLeftCell="B84" zoomScale="110" zoomScaleNormal="110" workbookViewId="0">
      <selection activeCell="D110" sqref="D110"/>
    </sheetView>
  </sheetViews>
  <sheetFormatPr baseColWidth="10" defaultRowHeight="14.4" x14ac:dyDescent="0.3"/>
  <cols>
    <col min="1" max="1" width="9.109375" style="2" hidden="1" customWidth="1"/>
    <col min="2" max="2" width="31.6640625" style="2" customWidth="1"/>
    <col min="3" max="3" width="8.88671875" style="2" customWidth="1"/>
    <col min="4" max="4" width="48.88671875" style="2" customWidth="1"/>
    <col min="5" max="5" width="15" style="2" customWidth="1"/>
    <col min="6" max="6" width="15.77734375" style="2" customWidth="1"/>
    <col min="7" max="7" width="10.6640625" style="2" customWidth="1"/>
    <col min="8" max="8" width="8" style="2" customWidth="1"/>
    <col min="9" max="9" width="13.21875" style="2" customWidth="1"/>
    <col min="10" max="16384" width="11.5546875" style="2"/>
  </cols>
  <sheetData>
    <row r="1" spans="1:21" ht="42.6" customHeight="1" x14ac:dyDescent="0.3">
      <c r="A1" s="1"/>
      <c r="B1" s="1"/>
      <c r="C1" s="120" t="s">
        <v>193</v>
      </c>
      <c r="D1" s="120"/>
      <c r="E1" s="120"/>
      <c r="F1" s="120"/>
      <c r="G1" s="120"/>
      <c r="H1" s="120"/>
      <c r="I1" s="120"/>
      <c r="J1" s="3"/>
      <c r="K1" s="4"/>
      <c r="L1" s="3"/>
      <c r="M1" s="5"/>
      <c r="N1" s="3"/>
      <c r="O1" s="3"/>
      <c r="P1" s="6"/>
      <c r="Q1" s="3"/>
      <c r="R1" s="3"/>
      <c r="S1" s="3"/>
      <c r="T1" s="3"/>
      <c r="U1" s="3"/>
    </row>
    <row r="2" spans="1:21" ht="6.6" customHeight="1" x14ac:dyDescent="0.3">
      <c r="A2" s="1"/>
      <c r="B2" s="1"/>
      <c r="C2" s="1"/>
      <c r="D2" s="1"/>
      <c r="E2" s="1"/>
      <c r="F2" s="1"/>
      <c r="G2" s="1"/>
      <c r="H2" s="1"/>
      <c r="I2" s="1"/>
      <c r="J2" s="3"/>
      <c r="K2" s="7"/>
      <c r="L2" s="3"/>
      <c r="M2" s="5"/>
      <c r="N2" s="3"/>
      <c r="O2" s="3"/>
      <c r="P2" s="6"/>
      <c r="Q2" s="3"/>
      <c r="R2" s="3"/>
      <c r="S2" s="3"/>
      <c r="T2" s="3"/>
      <c r="U2" s="3"/>
    </row>
    <row r="3" spans="1:21" ht="15.6" x14ac:dyDescent="0.3">
      <c r="C3" s="94" t="s">
        <v>190</v>
      </c>
      <c r="D3" s="95"/>
      <c r="E3" s="96" t="s">
        <v>188</v>
      </c>
      <c r="F3" s="96"/>
      <c r="G3" s="96"/>
      <c r="H3" s="96"/>
      <c r="I3" s="96"/>
      <c r="J3" s="3"/>
      <c r="K3" s="7"/>
      <c r="L3" s="3"/>
      <c r="M3" s="5"/>
      <c r="N3" s="3"/>
      <c r="O3" s="3"/>
      <c r="P3" s="6"/>
      <c r="Q3" s="3"/>
      <c r="R3" s="3"/>
      <c r="S3" s="3"/>
      <c r="T3" s="3"/>
      <c r="U3" s="3"/>
    </row>
    <row r="4" spans="1:21" ht="22.2" customHeight="1" x14ac:dyDescent="0.3">
      <c r="C4" s="97" t="s">
        <v>189</v>
      </c>
      <c r="D4" s="95"/>
      <c r="E4" s="96"/>
      <c r="F4" s="96"/>
      <c r="G4" s="96"/>
      <c r="H4" s="96"/>
      <c r="I4" s="96"/>
      <c r="J4" s="3"/>
      <c r="K4" s="7"/>
      <c r="L4" s="3"/>
      <c r="M4" s="5"/>
      <c r="N4" s="3"/>
      <c r="O4" s="3"/>
      <c r="P4" s="6"/>
      <c r="Q4" s="3"/>
      <c r="R4" s="3"/>
      <c r="S4" s="3"/>
      <c r="T4" s="3"/>
      <c r="U4" s="3"/>
    </row>
    <row r="5" spans="1:21" ht="15.6" x14ac:dyDescent="0.3">
      <c r="C5" s="94" t="s">
        <v>191</v>
      </c>
      <c r="D5" s="95"/>
      <c r="E5" s="96" t="s">
        <v>176</v>
      </c>
      <c r="F5" s="95"/>
      <c r="G5" s="95"/>
      <c r="H5" s="95"/>
      <c r="I5" s="95"/>
      <c r="J5" s="3"/>
      <c r="K5" s="7"/>
      <c r="L5" s="3"/>
      <c r="M5" s="5"/>
      <c r="N5" s="8"/>
      <c r="O5" s="3"/>
      <c r="P5" s="6"/>
      <c r="Q5" s="3"/>
      <c r="R5" s="3"/>
      <c r="S5" s="3"/>
      <c r="T5" s="3"/>
      <c r="U5" s="3"/>
    </row>
    <row r="6" spans="1:21" ht="22.2" customHeight="1" x14ac:dyDescent="0.3">
      <c r="C6" s="97" t="s">
        <v>196</v>
      </c>
      <c r="D6" s="95"/>
      <c r="E6" s="96"/>
      <c r="F6" s="96"/>
      <c r="G6" s="96"/>
      <c r="H6" s="96"/>
      <c r="I6" s="96"/>
      <c r="J6" s="3"/>
      <c r="K6" s="7"/>
      <c r="L6" s="3"/>
      <c r="M6" s="5"/>
      <c r="N6" s="3"/>
      <c r="O6" s="3"/>
      <c r="P6" s="6"/>
      <c r="Q6" s="3"/>
      <c r="R6" s="3"/>
      <c r="S6" s="3"/>
      <c r="T6" s="3"/>
      <c r="U6" s="3"/>
    </row>
    <row r="7" spans="1:21" ht="15.6" x14ac:dyDescent="0.3">
      <c r="C7" s="96" t="s">
        <v>25</v>
      </c>
      <c r="D7" s="95"/>
      <c r="E7" s="96" t="s">
        <v>169</v>
      </c>
      <c r="F7" s="95"/>
      <c r="G7" s="95"/>
      <c r="H7" s="95"/>
      <c r="I7" s="95"/>
      <c r="J7" s="3"/>
      <c r="K7" s="7"/>
      <c r="L7" s="3"/>
      <c r="N7" s="3"/>
      <c r="O7" s="3"/>
      <c r="P7" s="6"/>
      <c r="Q7" s="3"/>
      <c r="R7" s="3"/>
      <c r="S7" s="3"/>
      <c r="T7" s="3"/>
      <c r="U7" s="3"/>
    </row>
    <row r="8" spans="1:21" ht="22.2" customHeight="1" x14ac:dyDescent="0.3">
      <c r="C8" s="97"/>
      <c r="D8" s="95"/>
      <c r="E8" s="96"/>
      <c r="F8" s="96"/>
      <c r="G8" s="96"/>
      <c r="H8" s="96"/>
      <c r="I8" s="96"/>
      <c r="J8" s="3"/>
      <c r="K8" s="7"/>
      <c r="L8" s="3"/>
      <c r="M8" s="5"/>
      <c r="N8" s="3"/>
      <c r="O8" s="3"/>
      <c r="P8" s="6"/>
      <c r="Q8" s="3"/>
      <c r="R8" s="3"/>
      <c r="S8" s="3"/>
      <c r="T8" s="3"/>
      <c r="U8" s="3"/>
    </row>
    <row r="9" spans="1:21" ht="15.6" x14ac:dyDescent="0.3">
      <c r="C9" s="96" t="s">
        <v>192</v>
      </c>
      <c r="D9" s="95"/>
      <c r="E9" s="96" t="s">
        <v>168</v>
      </c>
      <c r="F9" s="98"/>
      <c r="G9" s="98"/>
      <c r="H9" s="98"/>
      <c r="I9" s="98"/>
      <c r="J9" s="3"/>
      <c r="K9" s="7"/>
      <c r="L9" s="3"/>
      <c r="M9" s="5"/>
      <c r="N9" s="3"/>
      <c r="O9" s="3"/>
      <c r="P9" s="6"/>
      <c r="Q9" s="3"/>
      <c r="R9" s="3"/>
      <c r="S9" s="3"/>
      <c r="T9" s="3"/>
      <c r="U9" s="3"/>
    </row>
    <row r="10" spans="1:21" ht="10.199999999999999" customHeight="1" x14ac:dyDescent="0.3">
      <c r="A10" s="1"/>
      <c r="B10" s="1"/>
      <c r="C10" s="99"/>
      <c r="D10" s="99"/>
      <c r="E10" s="99"/>
      <c r="F10" s="99"/>
      <c r="G10" s="99"/>
      <c r="H10" s="99"/>
      <c r="I10" s="99"/>
      <c r="J10" s="3"/>
      <c r="K10" s="7"/>
      <c r="L10" s="3"/>
      <c r="M10" s="5"/>
      <c r="N10" s="3"/>
      <c r="O10" s="3"/>
      <c r="P10" s="6"/>
      <c r="Q10" s="3"/>
      <c r="R10" s="3"/>
      <c r="S10" s="3"/>
      <c r="T10" s="3"/>
      <c r="U10" s="3"/>
    </row>
    <row r="11" spans="1:21" ht="14.4" customHeight="1" x14ac:dyDescent="0.3">
      <c r="C11" s="127" t="s">
        <v>194</v>
      </c>
      <c r="D11" s="127"/>
      <c r="E11" s="127"/>
      <c r="F11" s="127"/>
      <c r="G11" s="127"/>
      <c r="H11" s="127"/>
      <c r="I11" s="127"/>
      <c r="J11" s="3"/>
      <c r="K11" s="7"/>
      <c r="L11" s="3"/>
      <c r="M11" s="5"/>
      <c r="N11" s="3"/>
      <c r="O11" s="3"/>
      <c r="P11" s="6"/>
      <c r="Q11" s="3"/>
      <c r="R11" s="3"/>
      <c r="S11" s="3"/>
      <c r="T11" s="3"/>
      <c r="U11" s="3"/>
    </row>
    <row r="12" spans="1:21" ht="7.0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3"/>
      <c r="K12" s="7"/>
      <c r="L12" s="3"/>
      <c r="M12" s="5"/>
      <c r="N12" s="3"/>
      <c r="O12" s="3"/>
      <c r="P12" s="6"/>
      <c r="Q12" s="3"/>
      <c r="R12" s="3"/>
      <c r="S12" s="3"/>
      <c r="T12" s="3"/>
      <c r="U12" s="3"/>
    </row>
    <row r="13" spans="1:21" x14ac:dyDescent="0.3">
      <c r="A13" s="22" t="s">
        <v>27</v>
      </c>
      <c r="B13" s="118"/>
      <c r="C13" s="100" t="s">
        <v>166</v>
      </c>
      <c r="D13" s="101" t="s">
        <v>28</v>
      </c>
      <c r="E13" s="102" t="s">
        <v>31</v>
      </c>
      <c r="F13" s="103" t="s">
        <v>29</v>
      </c>
      <c r="G13" s="104" t="s">
        <v>32</v>
      </c>
      <c r="H13" s="104" t="s">
        <v>18</v>
      </c>
      <c r="I13" s="105" t="s">
        <v>30</v>
      </c>
      <c r="J13" s="3"/>
      <c r="K13" s="7"/>
      <c r="L13" s="3"/>
      <c r="M13" s="5"/>
      <c r="N13" s="3"/>
      <c r="O13" s="3"/>
      <c r="P13" s="6"/>
      <c r="Q13" s="3"/>
      <c r="R13" s="3"/>
      <c r="S13" s="3"/>
      <c r="T13" s="3"/>
      <c r="U13" s="3"/>
    </row>
    <row r="14" spans="1:21" x14ac:dyDescent="0.3">
      <c r="A14" s="13" t="s">
        <v>47</v>
      </c>
      <c r="B14" s="119"/>
      <c r="C14" s="106"/>
      <c r="D14" s="106" t="s">
        <v>165</v>
      </c>
      <c r="E14" s="106"/>
      <c r="F14" s="106"/>
      <c r="G14" s="106"/>
      <c r="H14" s="106"/>
      <c r="I14" s="106"/>
      <c r="J14" s="3"/>
      <c r="K14" s="7"/>
      <c r="L14" s="3"/>
      <c r="M14" s="5"/>
      <c r="N14" s="3"/>
      <c r="O14" s="3"/>
      <c r="P14" s="6"/>
      <c r="Q14" s="3"/>
      <c r="R14" s="3"/>
      <c r="S14" s="3"/>
      <c r="T14" s="3"/>
      <c r="U14" s="3"/>
    </row>
    <row r="15" spans="1:21" ht="36" x14ac:dyDescent="0.3">
      <c r="A15" s="17" t="s">
        <v>33</v>
      </c>
      <c r="B15" s="116"/>
      <c r="C15" s="71"/>
      <c r="D15" s="18" t="s">
        <v>170</v>
      </c>
      <c r="E15" s="35">
        <v>119</v>
      </c>
      <c r="F15" s="36">
        <f t="shared" ref="F15:F23" si="0">E15*C15</f>
        <v>0</v>
      </c>
      <c r="G15" s="37">
        <v>5.5E-2</v>
      </c>
      <c r="H15" s="36">
        <f>F15*G15</f>
        <v>0</v>
      </c>
      <c r="I15" s="38">
        <f t="shared" ref="I15:I23" si="1">F15*G15+F15</f>
        <v>0</v>
      </c>
      <c r="J15" s="3"/>
      <c r="K15" s="7"/>
      <c r="L15" s="3"/>
      <c r="M15" s="5"/>
      <c r="N15" s="3"/>
      <c r="O15" s="3"/>
      <c r="P15" s="6"/>
      <c r="Q15" s="3"/>
      <c r="R15" s="3"/>
      <c r="S15" s="3"/>
      <c r="T15" s="3"/>
      <c r="U15" s="3"/>
    </row>
    <row r="16" spans="1:21" ht="36" x14ac:dyDescent="0.3">
      <c r="A16" s="17" t="s">
        <v>34</v>
      </c>
      <c r="B16" s="116"/>
      <c r="C16" s="72"/>
      <c r="D16" s="19" t="s">
        <v>171</v>
      </c>
      <c r="E16" s="39">
        <v>189</v>
      </c>
      <c r="F16" s="40">
        <f t="shared" si="0"/>
        <v>0</v>
      </c>
      <c r="G16" s="41">
        <v>5.5E-2</v>
      </c>
      <c r="H16" s="40">
        <f>F16*G16</f>
        <v>0</v>
      </c>
      <c r="I16" s="42">
        <f t="shared" si="1"/>
        <v>0</v>
      </c>
      <c r="J16" s="3"/>
      <c r="K16" s="7"/>
      <c r="L16" s="3"/>
      <c r="M16" s="5"/>
      <c r="N16" s="3"/>
      <c r="O16" s="3"/>
      <c r="P16" s="6"/>
      <c r="Q16" s="3"/>
      <c r="R16" s="3"/>
      <c r="S16" s="3"/>
      <c r="T16" s="3"/>
      <c r="U16" s="3"/>
    </row>
    <row r="17" spans="1:21" ht="36" x14ac:dyDescent="0.3">
      <c r="A17" s="17" t="s">
        <v>35</v>
      </c>
      <c r="B17" s="116"/>
      <c r="C17" s="72"/>
      <c r="D17" s="19" t="s">
        <v>172</v>
      </c>
      <c r="E17" s="39">
        <v>19.5</v>
      </c>
      <c r="F17" s="40">
        <f t="shared" si="0"/>
        <v>0</v>
      </c>
      <c r="G17" s="41">
        <v>0.1</v>
      </c>
      <c r="H17" s="40">
        <f t="shared" ref="H17:H23" si="2">F17*G17</f>
        <v>0</v>
      </c>
      <c r="I17" s="42">
        <f t="shared" si="1"/>
        <v>0</v>
      </c>
      <c r="J17" s="3"/>
      <c r="K17" s="7"/>
      <c r="L17" s="3"/>
      <c r="M17" s="5"/>
      <c r="N17" s="3"/>
      <c r="O17" s="3"/>
      <c r="P17" s="6"/>
      <c r="Q17" s="3"/>
      <c r="R17" s="3"/>
      <c r="S17" s="3"/>
      <c r="T17" s="3"/>
      <c r="U17" s="3"/>
    </row>
    <row r="18" spans="1:21" ht="36" x14ac:dyDescent="0.3">
      <c r="A18" s="17" t="s">
        <v>36</v>
      </c>
      <c r="B18" s="116"/>
      <c r="C18" s="72"/>
      <c r="D18" s="19" t="s">
        <v>173</v>
      </c>
      <c r="E18" s="39">
        <v>19.5</v>
      </c>
      <c r="F18" s="40">
        <f t="shared" si="0"/>
        <v>0</v>
      </c>
      <c r="G18" s="41">
        <v>0.1</v>
      </c>
      <c r="H18" s="40">
        <f t="shared" si="2"/>
        <v>0</v>
      </c>
      <c r="I18" s="42">
        <f t="shared" si="1"/>
        <v>0</v>
      </c>
      <c r="J18" s="3"/>
      <c r="K18" s="7"/>
      <c r="L18" s="3"/>
      <c r="M18" s="5"/>
      <c r="N18" s="3"/>
      <c r="O18" s="3"/>
      <c r="P18" s="6"/>
      <c r="Q18" s="3"/>
      <c r="R18" s="3"/>
      <c r="S18" s="3"/>
      <c r="T18" s="3"/>
      <c r="U18" s="3"/>
    </row>
    <row r="19" spans="1:21" x14ac:dyDescent="0.3">
      <c r="A19" s="17" t="s">
        <v>37</v>
      </c>
      <c r="B19" s="116"/>
      <c r="C19" s="72"/>
      <c r="D19" s="20" t="s">
        <v>38</v>
      </c>
      <c r="E19" s="43">
        <v>19</v>
      </c>
      <c r="F19" s="40">
        <f t="shared" si="0"/>
        <v>0</v>
      </c>
      <c r="G19" s="44">
        <v>5.5E-2</v>
      </c>
      <c r="H19" s="40">
        <f t="shared" si="2"/>
        <v>0</v>
      </c>
      <c r="I19" s="42">
        <f t="shared" si="1"/>
        <v>0</v>
      </c>
      <c r="J19" s="3"/>
      <c r="K19" s="7"/>
      <c r="L19" s="3"/>
      <c r="M19" s="5"/>
      <c r="N19" s="3"/>
      <c r="O19" s="3"/>
      <c r="P19" s="6"/>
      <c r="Q19" s="3"/>
      <c r="R19" s="3"/>
      <c r="S19" s="3"/>
      <c r="T19" s="3"/>
      <c r="U19" s="3"/>
    </row>
    <row r="20" spans="1:21" x14ac:dyDescent="0.3">
      <c r="A20" s="17" t="s">
        <v>39</v>
      </c>
      <c r="B20" s="116"/>
      <c r="C20" s="72"/>
      <c r="D20" s="20" t="s">
        <v>40</v>
      </c>
      <c r="E20" s="43">
        <v>8.5</v>
      </c>
      <c r="F20" s="40">
        <f t="shared" si="0"/>
        <v>0</v>
      </c>
      <c r="G20" s="44">
        <v>5.5E-2</v>
      </c>
      <c r="H20" s="40">
        <f t="shared" si="2"/>
        <v>0</v>
      </c>
      <c r="I20" s="42">
        <f t="shared" si="1"/>
        <v>0</v>
      </c>
      <c r="J20" s="3"/>
      <c r="K20" s="4"/>
      <c r="L20" s="3"/>
      <c r="M20" s="5"/>
      <c r="N20" s="3"/>
      <c r="O20" s="3"/>
      <c r="P20" s="6"/>
      <c r="Q20" s="3"/>
      <c r="R20" s="3"/>
      <c r="S20" s="3"/>
      <c r="T20" s="3"/>
      <c r="U20" s="3"/>
    </row>
    <row r="21" spans="1:21" x14ac:dyDescent="0.3">
      <c r="A21" s="17" t="s">
        <v>41</v>
      </c>
      <c r="B21" s="116"/>
      <c r="C21" s="72"/>
      <c r="D21" s="20" t="s">
        <v>42</v>
      </c>
      <c r="E21" s="43">
        <v>8.5</v>
      </c>
      <c r="F21" s="40">
        <f t="shared" si="0"/>
        <v>0</v>
      </c>
      <c r="G21" s="44">
        <v>5.5E-2</v>
      </c>
      <c r="H21" s="40">
        <f t="shared" si="2"/>
        <v>0</v>
      </c>
      <c r="I21" s="42">
        <f t="shared" si="1"/>
        <v>0</v>
      </c>
      <c r="J21" s="3"/>
      <c r="K21" s="7"/>
      <c r="L21" s="3"/>
      <c r="M21" s="5"/>
      <c r="N21" s="3"/>
      <c r="O21" s="3"/>
      <c r="P21" s="6"/>
      <c r="Q21" s="3"/>
      <c r="R21" s="3"/>
      <c r="S21" s="3"/>
      <c r="T21" s="3"/>
      <c r="U21" s="3"/>
    </row>
    <row r="22" spans="1:21" x14ac:dyDescent="0.3">
      <c r="A22" s="17" t="s">
        <v>43</v>
      </c>
      <c r="B22" s="116"/>
      <c r="C22" s="72"/>
      <c r="D22" s="20" t="s">
        <v>44</v>
      </c>
      <c r="E22" s="43">
        <v>2.9</v>
      </c>
      <c r="F22" s="40">
        <f t="shared" si="0"/>
        <v>0</v>
      </c>
      <c r="G22" s="44">
        <v>5.5E-2</v>
      </c>
      <c r="H22" s="40">
        <f t="shared" si="2"/>
        <v>0</v>
      </c>
      <c r="I22" s="42">
        <f t="shared" si="1"/>
        <v>0</v>
      </c>
      <c r="J22" s="3"/>
      <c r="K22" s="7"/>
      <c r="L22" s="3"/>
      <c r="M22" s="5"/>
      <c r="N22" s="3"/>
      <c r="O22" s="3"/>
      <c r="P22" s="6"/>
      <c r="Q22" s="3"/>
      <c r="R22" s="3"/>
      <c r="S22" s="3"/>
      <c r="T22" s="3"/>
      <c r="U22" s="3"/>
    </row>
    <row r="23" spans="1:21" x14ac:dyDescent="0.3">
      <c r="A23" s="17" t="s">
        <v>45</v>
      </c>
      <c r="B23" s="116"/>
      <c r="C23" s="73"/>
      <c r="D23" s="21" t="s">
        <v>46</v>
      </c>
      <c r="E23" s="45">
        <v>6.5</v>
      </c>
      <c r="F23" s="46">
        <f t="shared" si="0"/>
        <v>0</v>
      </c>
      <c r="G23" s="47">
        <v>5.5E-2</v>
      </c>
      <c r="H23" s="46">
        <f t="shared" si="2"/>
        <v>0</v>
      </c>
      <c r="I23" s="48">
        <f t="shared" si="1"/>
        <v>0</v>
      </c>
      <c r="J23" s="3"/>
      <c r="K23" s="7"/>
      <c r="L23" s="3"/>
      <c r="M23" s="5"/>
      <c r="N23" s="3"/>
      <c r="O23" s="3"/>
      <c r="P23" s="6"/>
      <c r="Q23" s="3"/>
      <c r="R23" s="3"/>
      <c r="S23" s="3"/>
      <c r="T23" s="3"/>
      <c r="U23" s="3"/>
    </row>
    <row r="24" spans="1:21" x14ac:dyDescent="0.3">
      <c r="A24" s="13" t="s">
        <v>48</v>
      </c>
      <c r="B24" s="119"/>
      <c r="C24" s="106"/>
      <c r="D24" s="106" t="s">
        <v>48</v>
      </c>
      <c r="E24" s="106"/>
      <c r="F24" s="106"/>
      <c r="G24" s="106"/>
      <c r="H24" s="106"/>
      <c r="I24" s="106"/>
      <c r="J24" s="3"/>
      <c r="K24" s="7"/>
      <c r="L24" s="3"/>
      <c r="M24" s="5"/>
      <c r="N24" s="3"/>
      <c r="O24" s="3"/>
      <c r="P24" s="6"/>
      <c r="Q24" s="3"/>
      <c r="R24" s="3"/>
      <c r="S24" s="3"/>
      <c r="T24" s="3"/>
      <c r="U24" s="3"/>
    </row>
    <row r="25" spans="1:21" x14ac:dyDescent="0.3">
      <c r="A25" s="17" t="s">
        <v>49</v>
      </c>
      <c r="B25" s="116"/>
      <c r="C25" s="74"/>
      <c r="D25" s="24" t="s">
        <v>66</v>
      </c>
      <c r="E25" s="49">
        <v>4.5</v>
      </c>
      <c r="F25" s="50">
        <f t="shared" ref="F25:F39" si="3">E25*C25</f>
        <v>0</v>
      </c>
      <c r="G25" s="51">
        <v>5.5E-2</v>
      </c>
      <c r="H25" s="36">
        <f t="shared" ref="H25:H39" si="4">F25*G25</f>
        <v>0</v>
      </c>
      <c r="I25" s="52">
        <f t="shared" ref="I25:I30" si="5">F25*G25+F25</f>
        <v>0</v>
      </c>
      <c r="J25" s="3"/>
      <c r="K25" s="7"/>
      <c r="L25" s="3"/>
      <c r="M25" s="5"/>
      <c r="N25" s="8"/>
      <c r="O25" s="3"/>
      <c r="P25" s="6"/>
      <c r="Q25" s="3"/>
      <c r="R25" s="3"/>
      <c r="S25" s="3"/>
      <c r="T25" s="3"/>
      <c r="U25" s="3"/>
    </row>
    <row r="26" spans="1:21" x14ac:dyDescent="0.3">
      <c r="A26" s="17" t="s">
        <v>50</v>
      </c>
      <c r="B26" s="116"/>
      <c r="C26" s="75"/>
      <c r="D26" s="25" t="s">
        <v>61</v>
      </c>
      <c r="E26" s="43">
        <v>4.5</v>
      </c>
      <c r="F26" s="53">
        <f t="shared" si="3"/>
        <v>0</v>
      </c>
      <c r="G26" s="44">
        <v>5.5E-2</v>
      </c>
      <c r="H26" s="40">
        <f t="shared" si="4"/>
        <v>0</v>
      </c>
      <c r="I26" s="54">
        <f t="shared" si="5"/>
        <v>0</v>
      </c>
      <c r="J26" s="3"/>
      <c r="K26" s="7"/>
      <c r="L26" s="3"/>
      <c r="M26" s="5"/>
      <c r="N26" s="3"/>
      <c r="O26" s="3"/>
      <c r="P26" s="6"/>
      <c r="Q26" s="3"/>
      <c r="R26" s="3"/>
      <c r="S26" s="3"/>
      <c r="T26" s="3"/>
      <c r="U26" s="3"/>
    </row>
    <row r="27" spans="1:21" x14ac:dyDescent="0.3">
      <c r="A27" s="17" t="s">
        <v>51</v>
      </c>
      <c r="B27" s="116"/>
      <c r="C27" s="75"/>
      <c r="D27" s="25" t="s">
        <v>62</v>
      </c>
      <c r="E27" s="43">
        <v>5.5</v>
      </c>
      <c r="F27" s="53">
        <f t="shared" si="3"/>
        <v>0</v>
      </c>
      <c r="G27" s="44">
        <v>5.5E-2</v>
      </c>
      <c r="H27" s="40">
        <f t="shared" si="4"/>
        <v>0</v>
      </c>
      <c r="I27" s="54">
        <f t="shared" si="5"/>
        <v>0</v>
      </c>
      <c r="J27" s="3"/>
      <c r="K27" s="7"/>
      <c r="L27" s="3"/>
      <c r="M27" s="5"/>
      <c r="N27" s="3"/>
      <c r="O27" s="3"/>
      <c r="P27" s="6"/>
      <c r="Q27" s="3"/>
      <c r="R27" s="3"/>
      <c r="S27" s="3"/>
      <c r="T27" s="3"/>
      <c r="U27" s="3"/>
    </row>
    <row r="28" spans="1:21" x14ac:dyDescent="0.3">
      <c r="A28" s="17" t="s">
        <v>52</v>
      </c>
      <c r="B28" s="116"/>
      <c r="C28" s="75"/>
      <c r="D28" s="25" t="s">
        <v>63</v>
      </c>
      <c r="E28" s="43">
        <v>5.5</v>
      </c>
      <c r="F28" s="53">
        <f t="shared" si="3"/>
        <v>0</v>
      </c>
      <c r="G28" s="44">
        <v>5.5E-2</v>
      </c>
      <c r="H28" s="40">
        <f t="shared" si="4"/>
        <v>0</v>
      </c>
      <c r="I28" s="54">
        <f t="shared" si="5"/>
        <v>0</v>
      </c>
      <c r="J28" s="3"/>
      <c r="K28" s="7"/>
      <c r="L28" s="3"/>
      <c r="M28" s="5"/>
      <c r="N28" s="3"/>
      <c r="O28" s="3"/>
      <c r="P28" s="6"/>
      <c r="Q28" s="3"/>
      <c r="R28" s="3"/>
      <c r="S28" s="3"/>
      <c r="T28" s="3"/>
      <c r="U28" s="3"/>
    </row>
    <row r="29" spans="1:21" x14ac:dyDescent="0.3">
      <c r="A29" s="17" t="s">
        <v>53</v>
      </c>
      <c r="B29" s="116"/>
      <c r="C29" s="75"/>
      <c r="D29" s="25" t="s">
        <v>159</v>
      </c>
      <c r="E29" s="43">
        <v>36</v>
      </c>
      <c r="F29" s="53">
        <f t="shared" si="3"/>
        <v>0</v>
      </c>
      <c r="G29" s="44">
        <v>5.5E-2</v>
      </c>
      <c r="H29" s="40">
        <f t="shared" si="4"/>
        <v>0</v>
      </c>
      <c r="I29" s="54">
        <f t="shared" si="5"/>
        <v>0</v>
      </c>
      <c r="J29" s="3"/>
      <c r="K29" s="7"/>
      <c r="L29" s="3"/>
      <c r="M29" s="5"/>
      <c r="N29" s="3"/>
      <c r="O29" s="3"/>
      <c r="P29" s="6"/>
      <c r="Q29" s="3"/>
      <c r="R29" s="3"/>
      <c r="S29" s="3"/>
      <c r="T29" s="3"/>
      <c r="U29" s="3"/>
    </row>
    <row r="30" spans="1:21" x14ac:dyDescent="0.3">
      <c r="A30" s="17" t="s">
        <v>54</v>
      </c>
      <c r="B30" s="116"/>
      <c r="C30" s="75"/>
      <c r="D30" s="25" t="s">
        <v>160</v>
      </c>
      <c r="E30" s="43">
        <v>36</v>
      </c>
      <c r="F30" s="53">
        <f t="shared" si="3"/>
        <v>0</v>
      </c>
      <c r="G30" s="44">
        <v>5.5E-2</v>
      </c>
      <c r="H30" s="40">
        <f t="shared" si="4"/>
        <v>0</v>
      </c>
      <c r="I30" s="54">
        <f t="shared" si="5"/>
        <v>0</v>
      </c>
      <c r="J30" s="3"/>
      <c r="K30" s="7"/>
      <c r="L30" s="3"/>
      <c r="M30" s="5"/>
      <c r="N30" s="3"/>
      <c r="O30" s="3"/>
      <c r="P30" s="6"/>
      <c r="Q30" s="3"/>
      <c r="R30" s="3"/>
      <c r="S30" s="3"/>
      <c r="T30" s="3"/>
      <c r="U30" s="3"/>
    </row>
    <row r="31" spans="1:21" x14ac:dyDescent="0.3">
      <c r="A31" s="17" t="s">
        <v>55</v>
      </c>
      <c r="B31" s="116"/>
      <c r="C31" s="75"/>
      <c r="D31" s="25" t="s">
        <v>64</v>
      </c>
      <c r="E31" s="43">
        <v>3</v>
      </c>
      <c r="F31" s="53">
        <f t="shared" si="3"/>
        <v>0</v>
      </c>
      <c r="G31" s="44">
        <v>5.5E-2</v>
      </c>
      <c r="H31" s="40">
        <f t="shared" si="4"/>
        <v>0</v>
      </c>
      <c r="I31" s="54">
        <f t="shared" ref="I31:I36" si="6">F31*G31+F31</f>
        <v>0</v>
      </c>
      <c r="J31" s="3"/>
      <c r="K31" s="7"/>
      <c r="L31" s="3"/>
      <c r="M31" s="5"/>
      <c r="N31" s="3"/>
      <c r="O31" s="3"/>
      <c r="P31" s="6"/>
      <c r="Q31" s="3"/>
      <c r="R31" s="3"/>
      <c r="S31" s="3"/>
      <c r="T31" s="3"/>
      <c r="U31" s="3"/>
    </row>
    <row r="32" spans="1:21" x14ac:dyDescent="0.3">
      <c r="A32" s="17" t="s">
        <v>56</v>
      </c>
      <c r="B32" s="116"/>
      <c r="C32" s="75"/>
      <c r="D32" s="25" t="s">
        <v>161</v>
      </c>
      <c r="E32" s="43">
        <v>29</v>
      </c>
      <c r="F32" s="53">
        <f t="shared" si="3"/>
        <v>0</v>
      </c>
      <c r="G32" s="44">
        <v>5.5E-2</v>
      </c>
      <c r="H32" s="40">
        <f t="shared" si="4"/>
        <v>0</v>
      </c>
      <c r="I32" s="54">
        <f t="shared" si="6"/>
        <v>0</v>
      </c>
      <c r="J32" s="3"/>
      <c r="K32" s="7"/>
      <c r="L32" s="3"/>
      <c r="M32" s="5"/>
      <c r="N32" s="3"/>
      <c r="O32" s="3"/>
      <c r="P32" s="6"/>
      <c r="Q32" s="3"/>
      <c r="R32" s="3"/>
      <c r="S32" s="3"/>
      <c r="T32" s="3"/>
      <c r="U32" s="3"/>
    </row>
    <row r="33" spans="1:21" x14ac:dyDescent="0.3">
      <c r="A33" s="17" t="s">
        <v>57</v>
      </c>
      <c r="B33" s="116"/>
      <c r="C33" s="75"/>
      <c r="D33" s="25" t="s">
        <v>162</v>
      </c>
      <c r="E33" s="43">
        <v>36</v>
      </c>
      <c r="F33" s="53">
        <f t="shared" si="3"/>
        <v>0</v>
      </c>
      <c r="G33" s="44">
        <v>5.5E-2</v>
      </c>
      <c r="H33" s="40">
        <f t="shared" si="4"/>
        <v>0</v>
      </c>
      <c r="I33" s="54">
        <f t="shared" si="6"/>
        <v>0</v>
      </c>
      <c r="J33" s="3"/>
      <c r="K33" s="7"/>
      <c r="L33" s="3"/>
      <c r="M33" s="5"/>
      <c r="N33" s="3"/>
      <c r="O33" s="3"/>
      <c r="P33" s="6"/>
      <c r="Q33" s="3"/>
      <c r="R33" s="3"/>
      <c r="S33" s="3"/>
      <c r="T33" s="3"/>
      <c r="U33" s="3"/>
    </row>
    <row r="34" spans="1:21" x14ac:dyDescent="0.3">
      <c r="A34" s="17" t="s">
        <v>58</v>
      </c>
      <c r="B34" s="116"/>
      <c r="C34" s="75"/>
      <c r="D34" s="25" t="s">
        <v>163</v>
      </c>
      <c r="E34" s="43">
        <v>24</v>
      </c>
      <c r="F34" s="53">
        <f t="shared" si="3"/>
        <v>0</v>
      </c>
      <c r="G34" s="44">
        <v>5.5E-2</v>
      </c>
      <c r="H34" s="40">
        <f t="shared" si="4"/>
        <v>0</v>
      </c>
      <c r="I34" s="54">
        <f t="shared" si="6"/>
        <v>0</v>
      </c>
      <c r="J34" s="3"/>
      <c r="K34" s="7"/>
      <c r="L34" s="3"/>
      <c r="M34" s="5"/>
      <c r="N34" s="3"/>
      <c r="O34" s="3"/>
      <c r="P34" s="6"/>
      <c r="Q34" s="3"/>
      <c r="R34" s="3"/>
      <c r="S34" s="3"/>
      <c r="T34" s="3"/>
      <c r="U34" s="3"/>
    </row>
    <row r="35" spans="1:21" x14ac:dyDescent="0.3">
      <c r="A35" s="17" t="s">
        <v>59</v>
      </c>
      <c r="B35" s="116"/>
      <c r="C35" s="75"/>
      <c r="D35" s="25" t="s">
        <v>65</v>
      </c>
      <c r="E35" s="43">
        <v>18</v>
      </c>
      <c r="F35" s="53">
        <f t="shared" si="3"/>
        <v>0</v>
      </c>
      <c r="G35" s="44">
        <v>5.5E-2</v>
      </c>
      <c r="H35" s="40">
        <f t="shared" si="4"/>
        <v>0</v>
      </c>
      <c r="I35" s="54">
        <f t="shared" si="6"/>
        <v>0</v>
      </c>
      <c r="J35" s="3"/>
      <c r="K35" s="7"/>
      <c r="L35" s="3"/>
      <c r="M35" s="5"/>
      <c r="N35" s="3"/>
      <c r="O35" s="3"/>
      <c r="P35" s="6"/>
      <c r="Q35" s="3"/>
      <c r="R35" s="3"/>
      <c r="S35" s="3"/>
      <c r="T35" s="3"/>
      <c r="U35" s="3"/>
    </row>
    <row r="36" spans="1:21" x14ac:dyDescent="0.3">
      <c r="A36" s="17" t="s">
        <v>60</v>
      </c>
      <c r="B36" s="116"/>
      <c r="C36" s="75"/>
      <c r="D36" s="25" t="s">
        <v>164</v>
      </c>
      <c r="E36" s="43">
        <v>38</v>
      </c>
      <c r="F36" s="53">
        <f t="shared" si="3"/>
        <v>0</v>
      </c>
      <c r="G36" s="44">
        <v>5.5E-2</v>
      </c>
      <c r="H36" s="40">
        <f t="shared" si="4"/>
        <v>0</v>
      </c>
      <c r="I36" s="54">
        <f t="shared" si="6"/>
        <v>0</v>
      </c>
      <c r="J36" s="3"/>
      <c r="K36" s="7"/>
      <c r="L36" s="3"/>
      <c r="M36" s="5"/>
      <c r="N36" s="3"/>
      <c r="O36" s="3"/>
      <c r="P36" s="6"/>
      <c r="Q36" s="3"/>
      <c r="R36" s="3"/>
      <c r="S36" s="3"/>
      <c r="T36" s="3"/>
      <c r="U36" s="3"/>
    </row>
    <row r="37" spans="1:21" x14ac:dyDescent="0.3">
      <c r="A37" s="23"/>
      <c r="B37" s="9"/>
      <c r="C37" s="76"/>
      <c r="D37" s="26" t="s">
        <v>179</v>
      </c>
      <c r="E37" s="55"/>
      <c r="F37" s="53"/>
      <c r="G37" s="44"/>
      <c r="H37" s="40"/>
      <c r="I37" s="54"/>
    </row>
    <row r="38" spans="1:21" x14ac:dyDescent="0.3">
      <c r="A38" s="17" t="s">
        <v>67</v>
      </c>
      <c r="B38" s="116"/>
      <c r="C38" s="75"/>
      <c r="D38" s="25" t="s">
        <v>177</v>
      </c>
      <c r="E38" s="43">
        <v>172</v>
      </c>
      <c r="F38" s="53">
        <f t="shared" si="3"/>
        <v>0</v>
      </c>
      <c r="G38" s="44">
        <v>0.2</v>
      </c>
      <c r="H38" s="40">
        <f t="shared" si="4"/>
        <v>0</v>
      </c>
      <c r="I38" s="54">
        <f>F38*G38+F38</f>
        <v>0</v>
      </c>
      <c r="J38" s="3"/>
      <c r="K38" s="7"/>
      <c r="L38" s="3"/>
      <c r="M38" s="5"/>
      <c r="N38" s="3"/>
      <c r="O38" s="3"/>
      <c r="P38" s="6"/>
      <c r="Q38" s="3"/>
      <c r="R38" s="3"/>
      <c r="S38" s="3"/>
      <c r="T38" s="3"/>
      <c r="U38" s="3"/>
    </row>
    <row r="39" spans="1:21" x14ac:dyDescent="0.3">
      <c r="A39" s="17" t="s">
        <v>68</v>
      </c>
      <c r="B39" s="116"/>
      <c r="C39" s="77"/>
      <c r="D39" s="27" t="s">
        <v>178</v>
      </c>
      <c r="E39" s="45">
        <v>38</v>
      </c>
      <c r="F39" s="56">
        <f t="shared" si="3"/>
        <v>0</v>
      </c>
      <c r="G39" s="47">
        <v>5.5E-2</v>
      </c>
      <c r="H39" s="46">
        <f t="shared" si="4"/>
        <v>0</v>
      </c>
      <c r="I39" s="57">
        <f>F39*G39+F39</f>
        <v>0</v>
      </c>
      <c r="J39" s="3"/>
      <c r="K39" s="4"/>
      <c r="L39" s="3"/>
      <c r="M39" s="5"/>
      <c r="N39" s="8"/>
      <c r="O39" s="3"/>
      <c r="P39" s="6"/>
      <c r="Q39" s="3"/>
      <c r="R39" s="3"/>
      <c r="S39" s="3"/>
      <c r="T39" s="3"/>
      <c r="U39" s="3"/>
    </row>
    <row r="40" spans="1:21" x14ac:dyDescent="0.3">
      <c r="A40" s="17"/>
      <c r="B40" s="116"/>
      <c r="C40" s="78"/>
      <c r="D40" s="9"/>
      <c r="E40" s="58"/>
      <c r="F40" s="59"/>
      <c r="G40" s="60"/>
      <c r="H40" s="61"/>
      <c r="I40" s="59"/>
      <c r="J40" s="3"/>
      <c r="K40" s="4"/>
      <c r="L40" s="3"/>
      <c r="M40" s="5"/>
      <c r="N40" s="8"/>
      <c r="O40" s="3"/>
      <c r="P40" s="6"/>
      <c r="Q40" s="3"/>
      <c r="R40" s="3"/>
      <c r="S40" s="3"/>
      <c r="T40" s="3"/>
      <c r="U40" s="3"/>
    </row>
    <row r="41" spans="1:21" x14ac:dyDescent="0.3">
      <c r="A41" s="13" t="s">
        <v>69</v>
      </c>
      <c r="B41" s="119"/>
      <c r="C41" s="106"/>
      <c r="D41" s="106" t="s">
        <v>69</v>
      </c>
      <c r="E41" s="106"/>
      <c r="F41" s="106"/>
      <c r="G41" s="106"/>
      <c r="H41" s="106"/>
      <c r="I41" s="106"/>
      <c r="J41" s="3"/>
      <c r="K41" s="7"/>
      <c r="L41" s="3"/>
      <c r="M41" s="5"/>
      <c r="N41" s="3"/>
      <c r="O41" s="3"/>
      <c r="P41" s="6"/>
      <c r="Q41" s="3"/>
      <c r="R41" s="3"/>
      <c r="S41" s="3"/>
      <c r="T41" s="3"/>
      <c r="U41" s="3"/>
    </row>
    <row r="42" spans="1:21" x14ac:dyDescent="0.3">
      <c r="A42" s="17" t="s">
        <v>70</v>
      </c>
      <c r="B42" s="116"/>
      <c r="C42" s="74"/>
      <c r="D42" s="24" t="s">
        <v>80</v>
      </c>
      <c r="E42" s="49">
        <v>42</v>
      </c>
      <c r="F42" s="50">
        <f t="shared" ref="F42:F51" si="7">E42*C42</f>
        <v>0</v>
      </c>
      <c r="G42" s="51">
        <v>0.2</v>
      </c>
      <c r="H42" s="36">
        <f t="shared" ref="H42:H51" si="8">F42*G42</f>
        <v>0</v>
      </c>
      <c r="I42" s="52">
        <f>F42*G42+F42</f>
        <v>0</v>
      </c>
      <c r="J42" s="3"/>
      <c r="K42" s="7"/>
      <c r="L42" s="3"/>
      <c r="M42" s="5"/>
      <c r="N42" s="3"/>
      <c r="O42" s="3"/>
      <c r="P42" s="6"/>
      <c r="Q42" s="3"/>
      <c r="R42" s="3"/>
      <c r="S42" s="3"/>
      <c r="T42" s="3"/>
      <c r="U42" s="3"/>
    </row>
    <row r="43" spans="1:21" x14ac:dyDescent="0.3">
      <c r="A43" s="17" t="s">
        <v>71</v>
      </c>
      <c r="B43" s="116"/>
      <c r="C43" s="75"/>
      <c r="D43" s="20" t="s">
        <v>81</v>
      </c>
      <c r="E43" s="43">
        <v>24.9</v>
      </c>
      <c r="F43" s="53">
        <f t="shared" si="7"/>
        <v>0</v>
      </c>
      <c r="G43" s="44">
        <v>0.2</v>
      </c>
      <c r="H43" s="40">
        <f t="shared" si="8"/>
        <v>0</v>
      </c>
      <c r="I43" s="54">
        <f>F43*G43+F43</f>
        <v>0</v>
      </c>
      <c r="J43" s="3"/>
      <c r="K43" s="7"/>
      <c r="L43" s="3"/>
      <c r="M43" s="5"/>
      <c r="N43" s="3"/>
      <c r="O43" s="3"/>
      <c r="P43" s="6"/>
      <c r="Q43" s="3"/>
      <c r="R43" s="3"/>
      <c r="S43" s="3"/>
      <c r="T43" s="3"/>
      <c r="U43" s="3"/>
    </row>
    <row r="44" spans="1:21" x14ac:dyDescent="0.3">
      <c r="A44" s="17" t="s">
        <v>72</v>
      </c>
      <c r="B44" s="116"/>
      <c r="C44" s="75"/>
      <c r="D44" s="20" t="s">
        <v>82</v>
      </c>
      <c r="E44" s="43">
        <v>29.8</v>
      </c>
      <c r="F44" s="53">
        <f t="shared" si="7"/>
        <v>0</v>
      </c>
      <c r="G44" s="44">
        <v>0.2</v>
      </c>
      <c r="H44" s="40">
        <f t="shared" si="8"/>
        <v>0</v>
      </c>
      <c r="I44" s="54">
        <f>F44*G44+F44</f>
        <v>0</v>
      </c>
      <c r="J44" s="3"/>
      <c r="K44" s="7"/>
      <c r="L44" s="3"/>
      <c r="M44" s="5"/>
      <c r="N44" s="3"/>
      <c r="O44" s="3"/>
      <c r="P44" s="6"/>
      <c r="Q44" s="3"/>
      <c r="R44" s="3"/>
      <c r="S44" s="3"/>
      <c r="T44" s="3"/>
      <c r="U44" s="3"/>
    </row>
    <row r="45" spans="1:21" x14ac:dyDescent="0.3">
      <c r="A45" s="17" t="s">
        <v>73</v>
      </c>
      <c r="B45" s="116"/>
      <c r="C45" s="75"/>
      <c r="D45" s="20" t="s">
        <v>83</v>
      </c>
      <c r="E45" s="43">
        <v>27.9</v>
      </c>
      <c r="F45" s="53">
        <f t="shared" si="7"/>
        <v>0</v>
      </c>
      <c r="G45" s="44">
        <v>0.2</v>
      </c>
      <c r="H45" s="40">
        <f t="shared" si="8"/>
        <v>0</v>
      </c>
      <c r="I45" s="54">
        <f t="shared" ref="I45:I51" si="9">F45*G45+F45</f>
        <v>0</v>
      </c>
      <c r="J45" s="3"/>
      <c r="K45" s="7"/>
      <c r="L45" s="3"/>
      <c r="M45" s="5"/>
      <c r="N45" s="3"/>
      <c r="O45" s="3"/>
      <c r="P45" s="6"/>
      <c r="Q45" s="3"/>
      <c r="R45" s="3"/>
      <c r="S45" s="3"/>
      <c r="T45" s="3"/>
      <c r="U45" s="3"/>
    </row>
    <row r="46" spans="1:21" x14ac:dyDescent="0.3">
      <c r="A46" s="17" t="s">
        <v>74</v>
      </c>
      <c r="B46" s="116"/>
      <c r="C46" s="75"/>
      <c r="D46" s="20" t="s">
        <v>84</v>
      </c>
      <c r="E46" s="43">
        <v>39.5</v>
      </c>
      <c r="F46" s="53">
        <f t="shared" si="7"/>
        <v>0</v>
      </c>
      <c r="G46" s="44">
        <v>0.2</v>
      </c>
      <c r="H46" s="40">
        <f t="shared" si="8"/>
        <v>0</v>
      </c>
      <c r="I46" s="54">
        <f t="shared" si="9"/>
        <v>0</v>
      </c>
      <c r="J46" s="3"/>
      <c r="K46" s="7"/>
      <c r="L46" s="3"/>
      <c r="M46" s="5"/>
      <c r="N46" s="3"/>
      <c r="O46" s="3"/>
      <c r="P46" s="6"/>
      <c r="Q46" s="3"/>
      <c r="R46" s="3"/>
      <c r="S46" s="3"/>
      <c r="T46" s="3"/>
      <c r="U46" s="3"/>
    </row>
    <row r="47" spans="1:21" x14ac:dyDescent="0.3">
      <c r="A47" s="17" t="s">
        <v>75</v>
      </c>
      <c r="B47" s="116"/>
      <c r="C47" s="75"/>
      <c r="D47" s="20" t="s">
        <v>85</v>
      </c>
      <c r="E47" s="43">
        <v>14</v>
      </c>
      <c r="F47" s="53">
        <f t="shared" si="7"/>
        <v>0</v>
      </c>
      <c r="G47" s="44">
        <v>0.2</v>
      </c>
      <c r="H47" s="40">
        <f t="shared" si="8"/>
        <v>0</v>
      </c>
      <c r="I47" s="54">
        <f t="shared" si="9"/>
        <v>0</v>
      </c>
      <c r="J47" s="3"/>
      <c r="K47" s="7"/>
      <c r="L47" s="3"/>
      <c r="M47" s="5"/>
      <c r="N47" s="3"/>
      <c r="O47" s="3"/>
      <c r="P47" s="6"/>
      <c r="Q47" s="3"/>
      <c r="R47" s="3"/>
      <c r="S47" s="3"/>
      <c r="T47" s="3"/>
      <c r="U47" s="3"/>
    </row>
    <row r="48" spans="1:21" x14ac:dyDescent="0.3">
      <c r="A48" s="17" t="s">
        <v>76</v>
      </c>
      <c r="B48" s="116"/>
      <c r="C48" s="75"/>
      <c r="D48" s="20" t="s">
        <v>86</v>
      </c>
      <c r="E48" s="43">
        <v>25</v>
      </c>
      <c r="F48" s="53">
        <f t="shared" si="7"/>
        <v>0</v>
      </c>
      <c r="G48" s="44">
        <v>0.2</v>
      </c>
      <c r="H48" s="40">
        <f t="shared" si="8"/>
        <v>0</v>
      </c>
      <c r="I48" s="54">
        <f t="shared" si="9"/>
        <v>0</v>
      </c>
      <c r="J48" s="3"/>
      <c r="K48" s="7"/>
      <c r="L48" s="3"/>
      <c r="M48" s="5"/>
      <c r="N48" s="8"/>
      <c r="O48" s="3"/>
      <c r="P48" s="6"/>
      <c r="Q48" s="3"/>
      <c r="R48" s="3"/>
      <c r="S48" s="3"/>
      <c r="T48" s="3"/>
      <c r="U48" s="3"/>
    </row>
    <row r="49" spans="1:21" x14ac:dyDescent="0.3">
      <c r="A49" s="17" t="s">
        <v>77</v>
      </c>
      <c r="B49" s="116"/>
      <c r="C49" s="75"/>
      <c r="D49" s="20" t="s">
        <v>87</v>
      </c>
      <c r="E49" s="43">
        <v>10.5</v>
      </c>
      <c r="F49" s="53">
        <f t="shared" si="7"/>
        <v>0</v>
      </c>
      <c r="G49" s="44">
        <v>0.2</v>
      </c>
      <c r="H49" s="40">
        <f t="shared" si="8"/>
        <v>0</v>
      </c>
      <c r="I49" s="54">
        <f t="shared" si="9"/>
        <v>0</v>
      </c>
      <c r="J49" s="3"/>
      <c r="K49" s="7"/>
      <c r="L49" s="3"/>
      <c r="M49" s="5"/>
      <c r="N49" s="3"/>
      <c r="O49" s="3"/>
      <c r="P49" s="6"/>
      <c r="Q49" s="3"/>
      <c r="R49" s="3"/>
      <c r="S49" s="3"/>
      <c r="T49" s="3"/>
      <c r="U49" s="3"/>
    </row>
    <row r="50" spans="1:21" x14ac:dyDescent="0.3">
      <c r="A50" s="17" t="s">
        <v>78</v>
      </c>
      <c r="B50" s="116"/>
      <c r="C50" s="75"/>
      <c r="D50" s="20" t="s">
        <v>88</v>
      </c>
      <c r="E50" s="43">
        <v>12.9</v>
      </c>
      <c r="F50" s="53">
        <f t="shared" si="7"/>
        <v>0</v>
      </c>
      <c r="G50" s="44">
        <v>0.2</v>
      </c>
      <c r="H50" s="40">
        <f t="shared" si="8"/>
        <v>0</v>
      </c>
      <c r="I50" s="54">
        <f t="shared" si="9"/>
        <v>0</v>
      </c>
      <c r="J50" s="3"/>
      <c r="K50" s="7"/>
      <c r="L50" s="3"/>
      <c r="M50" s="5"/>
      <c r="N50" s="3"/>
      <c r="O50" s="3"/>
      <c r="P50" s="6"/>
      <c r="Q50" s="3"/>
      <c r="R50" s="3"/>
      <c r="S50" s="3"/>
      <c r="T50" s="3"/>
      <c r="U50" s="3"/>
    </row>
    <row r="51" spans="1:21" x14ac:dyDescent="0.3">
      <c r="A51" s="17" t="s">
        <v>79</v>
      </c>
      <c r="B51" s="116"/>
      <c r="C51" s="77"/>
      <c r="D51" s="21" t="s">
        <v>89</v>
      </c>
      <c r="E51" s="45">
        <v>10.5</v>
      </c>
      <c r="F51" s="56">
        <f t="shared" si="7"/>
        <v>0</v>
      </c>
      <c r="G51" s="47">
        <v>0.2</v>
      </c>
      <c r="H51" s="46">
        <f t="shared" si="8"/>
        <v>0</v>
      </c>
      <c r="I51" s="57">
        <f t="shared" si="9"/>
        <v>0</v>
      </c>
      <c r="J51" s="3"/>
      <c r="K51" s="7"/>
      <c r="L51" s="3"/>
      <c r="M51" s="5"/>
      <c r="N51" s="3"/>
      <c r="O51" s="3"/>
      <c r="P51" s="6"/>
      <c r="Q51" s="3"/>
      <c r="R51" s="3"/>
      <c r="S51" s="3"/>
      <c r="T51" s="3"/>
      <c r="U51" s="3"/>
    </row>
    <row r="52" spans="1:21" x14ac:dyDescent="0.3">
      <c r="A52" s="13"/>
      <c r="B52" s="119"/>
      <c r="C52" s="106"/>
      <c r="D52" s="106" t="s">
        <v>98</v>
      </c>
      <c r="E52" s="106"/>
      <c r="F52" s="106"/>
      <c r="G52" s="106"/>
      <c r="H52" s="106"/>
      <c r="I52" s="106"/>
      <c r="J52" s="3"/>
      <c r="K52" s="7"/>
      <c r="L52" s="3"/>
      <c r="M52" s="5"/>
      <c r="N52" s="3"/>
      <c r="O52" s="3"/>
      <c r="P52" s="6"/>
      <c r="Q52" s="3"/>
      <c r="R52" s="3"/>
      <c r="S52" s="3"/>
      <c r="T52" s="3"/>
      <c r="U52" s="3"/>
    </row>
    <row r="53" spans="1:21" x14ac:dyDescent="0.3">
      <c r="A53" s="17" t="s">
        <v>90</v>
      </c>
      <c r="B53" s="116"/>
      <c r="C53" s="74"/>
      <c r="D53" s="28" t="s">
        <v>94</v>
      </c>
      <c r="E53" s="49">
        <v>7</v>
      </c>
      <c r="F53" s="50">
        <f>E53*C53</f>
        <v>0</v>
      </c>
      <c r="G53" s="51">
        <v>5.5E-2</v>
      </c>
      <c r="H53" s="36">
        <f t="shared" ref="H53:H56" si="10">F53*G53</f>
        <v>0</v>
      </c>
      <c r="I53" s="52">
        <f>F53*G53+F53</f>
        <v>0</v>
      </c>
      <c r="J53" s="3"/>
      <c r="K53" s="7"/>
      <c r="L53" s="3"/>
      <c r="M53" s="5"/>
      <c r="N53" s="3"/>
      <c r="O53" s="3"/>
      <c r="P53" s="6"/>
      <c r="Q53" s="3"/>
      <c r="R53" s="3"/>
      <c r="S53" s="3"/>
      <c r="T53" s="3"/>
      <c r="U53" s="3"/>
    </row>
    <row r="54" spans="1:21" x14ac:dyDescent="0.3">
      <c r="A54" s="17" t="s">
        <v>91</v>
      </c>
      <c r="B54" s="116"/>
      <c r="C54" s="75"/>
      <c r="D54" s="20" t="s">
        <v>95</v>
      </c>
      <c r="E54" s="43">
        <v>23</v>
      </c>
      <c r="F54" s="53">
        <f>E54*C54</f>
        <v>0</v>
      </c>
      <c r="G54" s="44">
        <v>5.5E-2</v>
      </c>
      <c r="H54" s="40">
        <f t="shared" si="10"/>
        <v>0</v>
      </c>
      <c r="I54" s="54">
        <f>F54*G54+F54</f>
        <v>0</v>
      </c>
      <c r="J54" s="3"/>
      <c r="K54" s="7"/>
      <c r="L54" s="3"/>
      <c r="M54" s="5"/>
      <c r="N54" s="8"/>
      <c r="O54" s="3"/>
      <c r="P54" s="6"/>
      <c r="Q54" s="3"/>
      <c r="R54" s="3"/>
      <c r="S54" s="3"/>
      <c r="T54" s="3"/>
      <c r="U54" s="3"/>
    </row>
    <row r="55" spans="1:21" x14ac:dyDescent="0.3">
      <c r="A55" s="17" t="s">
        <v>92</v>
      </c>
      <c r="B55" s="116"/>
      <c r="C55" s="75"/>
      <c r="D55" s="20" t="s">
        <v>96</v>
      </c>
      <c r="E55" s="43">
        <v>14</v>
      </c>
      <c r="F55" s="53">
        <f>E55*C55</f>
        <v>0</v>
      </c>
      <c r="G55" s="44">
        <v>0.2</v>
      </c>
      <c r="H55" s="40">
        <f t="shared" si="10"/>
        <v>0</v>
      </c>
      <c r="I55" s="54">
        <f>F55*G55+F55</f>
        <v>0</v>
      </c>
      <c r="J55" s="3"/>
      <c r="K55" s="7"/>
      <c r="L55" s="3"/>
      <c r="M55" s="5"/>
      <c r="N55" s="3"/>
      <c r="O55" s="3"/>
      <c r="P55" s="6"/>
      <c r="Q55" s="3"/>
      <c r="R55" s="3"/>
      <c r="S55" s="3"/>
      <c r="T55" s="3"/>
      <c r="U55" s="3"/>
    </row>
    <row r="56" spans="1:21" x14ac:dyDescent="0.3">
      <c r="A56" s="17" t="s">
        <v>93</v>
      </c>
      <c r="B56" s="116"/>
      <c r="C56" s="77"/>
      <c r="D56" s="21" t="s">
        <v>97</v>
      </c>
      <c r="E56" s="45">
        <v>7</v>
      </c>
      <c r="F56" s="56">
        <f>E56*C56</f>
        <v>0</v>
      </c>
      <c r="G56" s="47">
        <v>0.2</v>
      </c>
      <c r="H56" s="46">
        <f t="shared" si="10"/>
        <v>0</v>
      </c>
      <c r="I56" s="57">
        <f>F56*G56+F56</f>
        <v>0</v>
      </c>
      <c r="J56" s="3"/>
      <c r="K56" s="7"/>
      <c r="L56" s="3"/>
      <c r="M56" s="5"/>
      <c r="N56" s="3"/>
      <c r="O56" s="3"/>
      <c r="P56" s="6"/>
      <c r="Q56" s="3"/>
      <c r="R56" s="3"/>
      <c r="S56" s="3"/>
      <c r="T56" s="3"/>
      <c r="U56" s="3"/>
    </row>
    <row r="57" spans="1:21" x14ac:dyDescent="0.3">
      <c r="A57" s="13"/>
      <c r="B57" s="119"/>
      <c r="C57" s="106"/>
      <c r="D57" s="106" t="s">
        <v>99</v>
      </c>
      <c r="E57" s="106"/>
      <c r="F57" s="106"/>
      <c r="G57" s="106"/>
      <c r="H57" s="106"/>
      <c r="I57" s="106"/>
      <c r="J57" s="3"/>
      <c r="K57" s="7"/>
      <c r="L57" s="3"/>
      <c r="M57" s="5"/>
      <c r="N57" s="3"/>
      <c r="O57" s="3"/>
      <c r="P57" s="6"/>
      <c r="Q57" s="3"/>
      <c r="R57" s="3"/>
      <c r="S57" s="3"/>
      <c r="T57" s="3"/>
      <c r="U57" s="3"/>
    </row>
    <row r="58" spans="1:21" x14ac:dyDescent="0.3">
      <c r="A58" s="17" t="s">
        <v>100</v>
      </c>
      <c r="B58" s="116"/>
      <c r="C58" s="74"/>
      <c r="D58" s="28" t="s">
        <v>103</v>
      </c>
      <c r="E58" s="50">
        <v>59</v>
      </c>
      <c r="F58" s="50">
        <f>E58*C58</f>
        <v>0</v>
      </c>
      <c r="G58" s="51">
        <v>0.1</v>
      </c>
      <c r="H58" s="36">
        <f t="shared" ref="H58:H100" si="11">F58*G58</f>
        <v>0</v>
      </c>
      <c r="I58" s="52">
        <f>F58*G58+F58</f>
        <v>0</v>
      </c>
      <c r="J58" s="3"/>
      <c r="K58" s="7"/>
      <c r="L58" s="3"/>
      <c r="M58" s="5"/>
      <c r="N58" s="3"/>
      <c r="O58" s="3"/>
      <c r="P58" s="6"/>
      <c r="Q58" s="3"/>
      <c r="R58" s="3"/>
      <c r="S58" s="3"/>
      <c r="T58" s="3"/>
      <c r="U58" s="3"/>
    </row>
    <row r="59" spans="1:21" x14ac:dyDescent="0.3">
      <c r="A59" s="17" t="s">
        <v>101</v>
      </c>
      <c r="B59" s="116"/>
      <c r="C59" s="75"/>
      <c r="D59" s="20" t="s">
        <v>104</v>
      </c>
      <c r="E59" s="53">
        <v>15</v>
      </c>
      <c r="F59" s="53">
        <f t="shared" ref="F59:F60" si="12">E59*C59</f>
        <v>0</v>
      </c>
      <c r="G59" s="44">
        <v>5.5E-2</v>
      </c>
      <c r="H59" s="40">
        <f>F59*G59</f>
        <v>0</v>
      </c>
      <c r="I59" s="54">
        <f>F59*G59+F59</f>
        <v>0</v>
      </c>
      <c r="J59" s="3"/>
      <c r="K59" s="7"/>
      <c r="L59" s="3"/>
      <c r="M59" s="5"/>
      <c r="N59" s="3"/>
      <c r="O59" s="3"/>
      <c r="P59" s="6"/>
      <c r="Q59" s="3"/>
      <c r="R59" s="3"/>
      <c r="S59" s="3"/>
      <c r="T59" s="3"/>
      <c r="U59" s="3"/>
    </row>
    <row r="60" spans="1:21" x14ac:dyDescent="0.3">
      <c r="A60" s="17" t="s">
        <v>102</v>
      </c>
      <c r="B60" s="116"/>
      <c r="C60" s="77"/>
      <c r="D60" s="21" t="s">
        <v>105</v>
      </c>
      <c r="E60" s="56">
        <v>84</v>
      </c>
      <c r="F60" s="56">
        <f t="shared" si="12"/>
        <v>0</v>
      </c>
      <c r="G60" s="47">
        <v>0.1</v>
      </c>
      <c r="H60" s="46">
        <f t="shared" si="11"/>
        <v>0</v>
      </c>
      <c r="I60" s="57">
        <f>F60*G60+F60</f>
        <v>0</v>
      </c>
      <c r="J60" s="3"/>
      <c r="K60" s="7"/>
      <c r="L60" s="3"/>
      <c r="M60" s="5"/>
      <c r="N60" s="3"/>
      <c r="O60" s="3"/>
      <c r="P60" s="6"/>
      <c r="Q60" s="3"/>
      <c r="R60" s="3"/>
      <c r="S60" s="3"/>
      <c r="T60" s="3"/>
      <c r="U60" s="3"/>
    </row>
    <row r="61" spans="1:21" ht="23.4" customHeight="1" x14ac:dyDescent="0.3">
      <c r="A61" s="13" t="s">
        <v>113</v>
      </c>
      <c r="B61" s="119"/>
      <c r="C61" s="106"/>
      <c r="D61" s="107" t="s">
        <v>180</v>
      </c>
      <c r="E61" s="106"/>
      <c r="F61" s="106"/>
      <c r="G61" s="106"/>
      <c r="H61" s="106"/>
      <c r="I61" s="106"/>
      <c r="J61" s="3"/>
      <c r="K61" s="7"/>
      <c r="L61" s="3"/>
      <c r="M61" s="5"/>
      <c r="N61" s="3"/>
      <c r="O61" s="3"/>
      <c r="P61" s="6"/>
      <c r="Q61" s="3"/>
      <c r="R61" s="3"/>
      <c r="S61" s="3"/>
      <c r="T61" s="3"/>
      <c r="U61" s="3"/>
    </row>
    <row r="62" spans="1:21" x14ac:dyDescent="0.3">
      <c r="A62" s="17" t="s">
        <v>106</v>
      </c>
      <c r="B62" s="116"/>
      <c r="C62" s="74"/>
      <c r="D62" s="30" t="s">
        <v>182</v>
      </c>
      <c r="E62" s="62">
        <v>14.5</v>
      </c>
      <c r="F62" s="50">
        <f>E62*C62</f>
        <v>0</v>
      </c>
      <c r="G62" s="51">
        <v>0.1</v>
      </c>
      <c r="H62" s="36">
        <f t="shared" si="11"/>
        <v>0</v>
      </c>
      <c r="I62" s="52">
        <f t="shared" ref="I62:I68" si="13">F62*G62+F62</f>
        <v>0</v>
      </c>
      <c r="J62" s="3"/>
      <c r="K62" s="7"/>
      <c r="L62" s="3"/>
      <c r="M62" s="5"/>
      <c r="N62" s="3"/>
      <c r="O62" s="3"/>
      <c r="P62" s="6"/>
      <c r="Q62" s="3"/>
      <c r="R62" s="3"/>
      <c r="S62" s="3"/>
      <c r="T62" s="3"/>
      <c r="U62" s="3"/>
    </row>
    <row r="63" spans="1:21" x14ac:dyDescent="0.3">
      <c r="A63" s="17" t="s">
        <v>107</v>
      </c>
      <c r="B63" s="116"/>
      <c r="C63" s="75"/>
      <c r="D63" s="31" t="s">
        <v>181</v>
      </c>
      <c r="E63" s="63">
        <v>14.5</v>
      </c>
      <c r="F63" s="53">
        <f t="shared" ref="F63:F68" si="14">E63*C63</f>
        <v>0</v>
      </c>
      <c r="G63" s="44">
        <v>0.1</v>
      </c>
      <c r="H63" s="40">
        <f t="shared" si="11"/>
        <v>0</v>
      </c>
      <c r="I63" s="54">
        <f t="shared" si="13"/>
        <v>0</v>
      </c>
      <c r="J63" s="3"/>
      <c r="K63" s="7"/>
      <c r="L63" s="3"/>
      <c r="M63" s="5"/>
      <c r="N63" s="3"/>
      <c r="O63" s="3"/>
      <c r="P63" s="6"/>
      <c r="Q63" s="3"/>
      <c r="R63" s="3"/>
      <c r="S63" s="3"/>
      <c r="T63" s="3"/>
      <c r="U63" s="3"/>
    </row>
    <row r="64" spans="1:21" x14ac:dyDescent="0.3">
      <c r="A64" s="17" t="s">
        <v>108</v>
      </c>
      <c r="B64" s="116"/>
      <c r="C64" s="75"/>
      <c r="D64" s="32" t="s">
        <v>183</v>
      </c>
      <c r="E64" s="63">
        <v>12.9</v>
      </c>
      <c r="F64" s="53">
        <f t="shared" si="14"/>
        <v>0</v>
      </c>
      <c r="G64" s="44">
        <v>0.1</v>
      </c>
      <c r="H64" s="40">
        <f t="shared" si="11"/>
        <v>0</v>
      </c>
      <c r="I64" s="54">
        <f t="shared" si="13"/>
        <v>0</v>
      </c>
      <c r="J64" s="3"/>
      <c r="K64" s="7"/>
      <c r="L64" s="3"/>
      <c r="M64" s="5"/>
      <c r="N64" s="3"/>
      <c r="O64" s="3"/>
      <c r="P64" s="6"/>
      <c r="Q64" s="3"/>
      <c r="R64" s="3"/>
      <c r="S64" s="3"/>
      <c r="T64" s="3"/>
      <c r="U64" s="3"/>
    </row>
    <row r="65" spans="1:21" x14ac:dyDescent="0.3">
      <c r="A65" s="17" t="s">
        <v>109</v>
      </c>
      <c r="B65" s="116"/>
      <c r="C65" s="75"/>
      <c r="D65" s="32" t="s">
        <v>184</v>
      </c>
      <c r="E65" s="63">
        <v>12.9</v>
      </c>
      <c r="F65" s="53">
        <f t="shared" si="14"/>
        <v>0</v>
      </c>
      <c r="G65" s="44">
        <v>0.1</v>
      </c>
      <c r="H65" s="40">
        <f t="shared" si="11"/>
        <v>0</v>
      </c>
      <c r="I65" s="54">
        <f t="shared" si="13"/>
        <v>0</v>
      </c>
      <c r="J65" s="3"/>
      <c r="K65" s="7"/>
      <c r="L65" s="3"/>
      <c r="M65" s="5"/>
      <c r="N65" s="3"/>
      <c r="O65" s="3"/>
      <c r="P65" s="6"/>
      <c r="Q65" s="3"/>
      <c r="R65" s="3"/>
      <c r="S65" s="3"/>
      <c r="T65" s="3"/>
      <c r="U65" s="3"/>
    </row>
    <row r="66" spans="1:21" x14ac:dyDescent="0.3">
      <c r="A66" s="17" t="s">
        <v>110</v>
      </c>
      <c r="B66" s="116"/>
      <c r="C66" s="75"/>
      <c r="D66" s="32" t="s">
        <v>185</v>
      </c>
      <c r="E66" s="63">
        <v>12.9</v>
      </c>
      <c r="F66" s="53">
        <f t="shared" si="14"/>
        <v>0</v>
      </c>
      <c r="G66" s="44">
        <v>0.1</v>
      </c>
      <c r="H66" s="40">
        <f t="shared" si="11"/>
        <v>0</v>
      </c>
      <c r="I66" s="54">
        <f t="shared" si="13"/>
        <v>0</v>
      </c>
      <c r="J66" s="3"/>
      <c r="K66" s="7"/>
      <c r="L66" s="3"/>
      <c r="M66" s="5"/>
      <c r="N66" s="3"/>
      <c r="O66" s="3"/>
      <c r="P66" s="6"/>
      <c r="Q66" s="3"/>
      <c r="R66" s="3"/>
      <c r="S66" s="3"/>
      <c r="T66" s="3"/>
      <c r="U66" s="3"/>
    </row>
    <row r="67" spans="1:21" x14ac:dyDescent="0.3">
      <c r="A67" s="29" t="s">
        <v>111</v>
      </c>
      <c r="B67" s="117"/>
      <c r="C67" s="75"/>
      <c r="D67" s="32" t="s">
        <v>186</v>
      </c>
      <c r="E67" s="63">
        <v>12.9</v>
      </c>
      <c r="F67" s="53">
        <f t="shared" si="14"/>
        <v>0</v>
      </c>
      <c r="G67" s="64">
        <v>0.1</v>
      </c>
      <c r="H67" s="40">
        <f t="shared" si="11"/>
        <v>0</v>
      </c>
      <c r="I67" s="54">
        <f t="shared" si="13"/>
        <v>0</v>
      </c>
      <c r="J67" s="3"/>
      <c r="K67" s="7"/>
      <c r="L67" s="3"/>
      <c r="M67" s="5"/>
      <c r="N67" s="3"/>
      <c r="O67" s="3"/>
      <c r="P67" s="6"/>
      <c r="Q67" s="3"/>
      <c r="R67" s="3"/>
      <c r="S67" s="3"/>
      <c r="T67" s="3"/>
      <c r="U67" s="3"/>
    </row>
    <row r="68" spans="1:21" x14ac:dyDescent="0.3">
      <c r="A68" s="17" t="s">
        <v>112</v>
      </c>
      <c r="B68" s="116"/>
      <c r="C68" s="77"/>
      <c r="D68" s="33" t="s">
        <v>187</v>
      </c>
      <c r="E68" s="65">
        <v>12.9</v>
      </c>
      <c r="F68" s="56">
        <f t="shared" si="14"/>
        <v>0</v>
      </c>
      <c r="G68" s="47">
        <v>0.1</v>
      </c>
      <c r="H68" s="46">
        <f t="shared" si="11"/>
        <v>0</v>
      </c>
      <c r="I68" s="57">
        <f t="shared" si="13"/>
        <v>0</v>
      </c>
      <c r="J68" s="3"/>
      <c r="K68" s="7"/>
      <c r="L68" s="3"/>
      <c r="M68" s="5"/>
      <c r="N68" s="8"/>
      <c r="O68" s="3"/>
      <c r="P68" s="6"/>
      <c r="Q68" s="3"/>
      <c r="R68" s="3"/>
      <c r="S68" s="3"/>
      <c r="T68" s="3"/>
      <c r="U68" s="3"/>
    </row>
    <row r="69" spans="1:21" x14ac:dyDescent="0.3">
      <c r="A69" s="13" t="s">
        <v>114</v>
      </c>
      <c r="B69" s="119"/>
      <c r="C69" s="106"/>
      <c r="D69" s="106" t="s">
        <v>114</v>
      </c>
      <c r="E69" s="106"/>
      <c r="F69" s="106"/>
      <c r="G69" s="106"/>
      <c r="H69" s="106"/>
      <c r="I69" s="106"/>
      <c r="J69" s="3"/>
      <c r="K69" s="7"/>
      <c r="L69" s="3"/>
      <c r="M69" s="5"/>
      <c r="N69" s="3"/>
      <c r="O69" s="3"/>
      <c r="P69" s="6"/>
      <c r="Q69" s="3"/>
      <c r="R69" s="3"/>
      <c r="S69" s="3"/>
      <c r="T69" s="3"/>
      <c r="U69" s="3"/>
    </row>
    <row r="70" spans="1:21" x14ac:dyDescent="0.3">
      <c r="A70" s="23" t="s">
        <v>0</v>
      </c>
      <c r="B70" s="9"/>
      <c r="C70" s="79"/>
      <c r="D70" s="24" t="s">
        <v>115</v>
      </c>
      <c r="E70" s="66">
        <v>39.5</v>
      </c>
      <c r="F70" s="50">
        <f>E70*C70</f>
        <v>0</v>
      </c>
      <c r="G70" s="51">
        <v>0.1</v>
      </c>
      <c r="H70" s="36">
        <f t="shared" si="11"/>
        <v>0</v>
      </c>
      <c r="I70" s="52">
        <f>F70*G70+F70</f>
        <v>0</v>
      </c>
      <c r="J70" s="3"/>
      <c r="K70" s="7"/>
      <c r="L70" s="3"/>
      <c r="M70" s="5"/>
      <c r="N70" s="3"/>
      <c r="O70" s="3"/>
      <c r="P70" s="6"/>
      <c r="Q70" s="3"/>
      <c r="R70" s="3"/>
      <c r="S70" s="3"/>
      <c r="T70" s="3"/>
      <c r="U70" s="3"/>
    </row>
    <row r="71" spans="1:21" x14ac:dyDescent="0.3">
      <c r="A71" s="23" t="s">
        <v>1</v>
      </c>
      <c r="B71" s="9"/>
      <c r="C71" s="76"/>
      <c r="D71" s="25" t="s">
        <v>116</v>
      </c>
      <c r="E71" s="55">
        <v>58.5</v>
      </c>
      <c r="F71" s="53">
        <f>E71*C71</f>
        <v>0</v>
      </c>
      <c r="G71" s="44">
        <v>0.1</v>
      </c>
      <c r="H71" s="40">
        <f t="shared" si="11"/>
        <v>0</v>
      </c>
      <c r="I71" s="54">
        <f>F71*G71+F71</f>
        <v>0</v>
      </c>
      <c r="J71" s="3"/>
      <c r="K71" s="7"/>
      <c r="L71" s="8"/>
      <c r="M71" s="5"/>
      <c r="N71" s="3"/>
      <c r="O71" s="3"/>
      <c r="P71" s="6"/>
      <c r="Q71" s="3"/>
      <c r="R71" s="3"/>
      <c r="S71" s="3"/>
      <c r="T71" s="3"/>
      <c r="U71" s="3"/>
    </row>
    <row r="72" spans="1:21" x14ac:dyDescent="0.3">
      <c r="A72" s="23" t="s">
        <v>2</v>
      </c>
      <c r="B72" s="9"/>
      <c r="C72" s="76"/>
      <c r="D72" s="25" t="s">
        <v>117</v>
      </c>
      <c r="E72" s="55">
        <v>29.5</v>
      </c>
      <c r="F72" s="53">
        <f t="shared" ref="F72:F74" si="15">E72*C72</f>
        <v>0</v>
      </c>
      <c r="G72" s="44">
        <v>0.1</v>
      </c>
      <c r="H72" s="40">
        <f t="shared" si="11"/>
        <v>0</v>
      </c>
      <c r="I72" s="54">
        <f>F72*G72+F72</f>
        <v>0</v>
      </c>
      <c r="J72" s="3"/>
      <c r="K72" s="7"/>
      <c r="L72" s="8"/>
      <c r="M72" s="5"/>
      <c r="N72" s="3"/>
      <c r="O72" s="3"/>
      <c r="P72" s="6"/>
      <c r="Q72" s="3"/>
      <c r="R72" s="3"/>
      <c r="S72" s="3"/>
      <c r="T72" s="3"/>
      <c r="U72" s="3"/>
    </row>
    <row r="73" spans="1:21" x14ac:dyDescent="0.3">
      <c r="A73" s="23" t="s">
        <v>3</v>
      </c>
      <c r="B73" s="9"/>
      <c r="C73" s="76"/>
      <c r="D73" s="25" t="s">
        <v>118</v>
      </c>
      <c r="E73" s="55">
        <v>76.900000000000006</v>
      </c>
      <c r="F73" s="53">
        <f t="shared" si="15"/>
        <v>0</v>
      </c>
      <c r="G73" s="44">
        <v>0.1</v>
      </c>
      <c r="H73" s="40">
        <f t="shared" si="11"/>
        <v>0</v>
      </c>
      <c r="I73" s="54">
        <f>F73*G73+F73</f>
        <v>0</v>
      </c>
    </row>
    <row r="74" spans="1:21" x14ac:dyDescent="0.3">
      <c r="A74" s="23" t="s">
        <v>4</v>
      </c>
      <c r="B74" s="9"/>
      <c r="C74" s="76"/>
      <c r="D74" s="25" t="s">
        <v>119</v>
      </c>
      <c r="E74" s="55">
        <v>89.5</v>
      </c>
      <c r="F74" s="53">
        <f t="shared" si="15"/>
        <v>0</v>
      </c>
      <c r="G74" s="44">
        <v>0.1</v>
      </c>
      <c r="H74" s="40">
        <f t="shared" si="11"/>
        <v>0</v>
      </c>
      <c r="I74" s="54">
        <f>F74*G74+F74</f>
        <v>0</v>
      </c>
    </row>
    <row r="75" spans="1:21" x14ac:dyDescent="0.3">
      <c r="A75" s="23"/>
      <c r="B75" s="9"/>
      <c r="C75" s="76"/>
      <c r="D75" s="26" t="s">
        <v>120</v>
      </c>
      <c r="E75" s="55"/>
      <c r="F75" s="53"/>
      <c r="G75" s="44"/>
      <c r="H75" s="40"/>
      <c r="I75" s="54"/>
    </row>
    <row r="76" spans="1:21" x14ac:dyDescent="0.3">
      <c r="A76" s="23" t="s">
        <v>5</v>
      </c>
      <c r="B76" s="9"/>
      <c r="C76" s="76"/>
      <c r="D76" s="25" t="s">
        <v>121</v>
      </c>
      <c r="E76" s="55">
        <v>65</v>
      </c>
      <c r="F76" s="53">
        <f>E76*C76</f>
        <v>0</v>
      </c>
      <c r="G76" s="44">
        <v>0.1</v>
      </c>
      <c r="H76" s="40">
        <f t="shared" si="11"/>
        <v>0</v>
      </c>
      <c r="I76" s="54">
        <f>F76*G76+F76</f>
        <v>0</v>
      </c>
    </row>
    <row r="77" spans="1:21" x14ac:dyDescent="0.3">
      <c r="A77" s="23" t="s">
        <v>6</v>
      </c>
      <c r="B77" s="9"/>
      <c r="C77" s="76"/>
      <c r="D77" s="25" t="s">
        <v>122</v>
      </c>
      <c r="E77" s="55">
        <v>65</v>
      </c>
      <c r="F77" s="53">
        <f t="shared" ref="F77:F79" si="16">E77*C77</f>
        <v>0</v>
      </c>
      <c r="G77" s="44">
        <v>0.1</v>
      </c>
      <c r="H77" s="40">
        <f t="shared" si="11"/>
        <v>0</v>
      </c>
      <c r="I77" s="54">
        <f t="shared" ref="I77:I79" si="17">F77*G77+F77</f>
        <v>0</v>
      </c>
    </row>
    <row r="78" spans="1:21" x14ac:dyDescent="0.3">
      <c r="A78" s="23" t="s">
        <v>7</v>
      </c>
      <c r="B78" s="9"/>
      <c r="C78" s="76"/>
      <c r="D78" s="25" t="s">
        <v>123</v>
      </c>
      <c r="E78" s="55">
        <v>67.900000000000006</v>
      </c>
      <c r="F78" s="53">
        <f t="shared" si="16"/>
        <v>0</v>
      </c>
      <c r="G78" s="44">
        <v>0.1</v>
      </c>
      <c r="H78" s="40">
        <f t="shared" si="11"/>
        <v>0</v>
      </c>
      <c r="I78" s="54">
        <f t="shared" si="17"/>
        <v>0</v>
      </c>
    </row>
    <row r="79" spans="1:21" x14ac:dyDescent="0.3">
      <c r="A79" s="23" t="s">
        <v>8</v>
      </c>
      <c r="B79" s="9"/>
      <c r="C79" s="80"/>
      <c r="D79" s="27" t="s">
        <v>124</v>
      </c>
      <c r="E79" s="67">
        <v>64.900000000000006</v>
      </c>
      <c r="F79" s="56">
        <f t="shared" si="16"/>
        <v>0</v>
      </c>
      <c r="G79" s="47">
        <v>0.1</v>
      </c>
      <c r="H79" s="46">
        <f t="shared" si="11"/>
        <v>0</v>
      </c>
      <c r="I79" s="57">
        <f t="shared" si="17"/>
        <v>0</v>
      </c>
    </row>
    <row r="80" spans="1:21" x14ac:dyDescent="0.3">
      <c r="A80" s="13" t="s">
        <v>125</v>
      </c>
      <c r="B80" s="119"/>
      <c r="C80" s="106"/>
      <c r="D80" s="106" t="s">
        <v>125</v>
      </c>
      <c r="E80" s="106"/>
      <c r="F80" s="106"/>
      <c r="G80" s="106"/>
      <c r="H80" s="106"/>
      <c r="I80" s="106"/>
      <c r="J80" s="3"/>
      <c r="K80" s="7"/>
      <c r="L80" s="3"/>
      <c r="M80" s="5"/>
      <c r="N80" s="3"/>
      <c r="O80" s="3"/>
      <c r="P80" s="6"/>
      <c r="Q80" s="3"/>
      <c r="R80" s="3"/>
      <c r="S80" s="3"/>
      <c r="T80" s="3"/>
      <c r="U80" s="3"/>
    </row>
    <row r="81" spans="1:21" x14ac:dyDescent="0.3">
      <c r="A81" s="17" t="s">
        <v>9</v>
      </c>
      <c r="B81" s="116"/>
      <c r="C81" s="74"/>
      <c r="D81" s="28" t="s">
        <v>10</v>
      </c>
      <c r="E81" s="68">
        <v>15</v>
      </c>
      <c r="F81" s="50">
        <f>E81*C81</f>
        <v>0</v>
      </c>
      <c r="G81" s="51">
        <v>0.1</v>
      </c>
      <c r="H81" s="36">
        <f t="shared" si="11"/>
        <v>0</v>
      </c>
      <c r="I81" s="52">
        <f t="shared" ref="I81:I86" si="18">F81*G81+F81</f>
        <v>0</v>
      </c>
    </row>
    <row r="82" spans="1:21" x14ac:dyDescent="0.3">
      <c r="A82" s="17" t="s">
        <v>11</v>
      </c>
      <c r="B82" s="116"/>
      <c r="C82" s="75"/>
      <c r="D82" s="20" t="s">
        <v>12</v>
      </c>
      <c r="E82" s="69">
        <v>29</v>
      </c>
      <c r="F82" s="53">
        <f t="shared" ref="F82:F86" si="19">E82*C82</f>
        <v>0</v>
      </c>
      <c r="G82" s="44">
        <v>0.1</v>
      </c>
      <c r="H82" s="40">
        <f t="shared" si="11"/>
        <v>0</v>
      </c>
      <c r="I82" s="54">
        <f t="shared" si="18"/>
        <v>0</v>
      </c>
    </row>
    <row r="83" spans="1:21" x14ac:dyDescent="0.3">
      <c r="A83" s="17" t="s">
        <v>13</v>
      </c>
      <c r="B83" s="116"/>
      <c r="C83" s="75"/>
      <c r="D83" s="20" t="s">
        <v>14</v>
      </c>
      <c r="E83" s="69">
        <v>65</v>
      </c>
      <c r="F83" s="53">
        <f t="shared" si="19"/>
        <v>0</v>
      </c>
      <c r="G83" s="44">
        <v>0.1</v>
      </c>
      <c r="H83" s="40">
        <f t="shared" si="11"/>
        <v>0</v>
      </c>
      <c r="I83" s="54">
        <f t="shared" si="18"/>
        <v>0</v>
      </c>
    </row>
    <row r="84" spans="1:21" x14ac:dyDescent="0.3">
      <c r="A84" s="17" t="s">
        <v>15</v>
      </c>
      <c r="B84" s="116"/>
      <c r="C84" s="75"/>
      <c r="D84" s="20" t="s">
        <v>126</v>
      </c>
      <c r="E84" s="69">
        <v>74.5</v>
      </c>
      <c r="F84" s="53">
        <f t="shared" si="19"/>
        <v>0</v>
      </c>
      <c r="G84" s="44">
        <v>0.1</v>
      </c>
      <c r="H84" s="40">
        <f t="shared" si="11"/>
        <v>0</v>
      </c>
      <c r="I84" s="54">
        <f t="shared" si="18"/>
        <v>0</v>
      </c>
    </row>
    <row r="85" spans="1:21" x14ac:dyDescent="0.3">
      <c r="A85" s="17" t="s">
        <v>16</v>
      </c>
      <c r="B85" s="116"/>
      <c r="C85" s="75"/>
      <c r="D85" s="20" t="s">
        <v>127</v>
      </c>
      <c r="E85" s="69">
        <v>68</v>
      </c>
      <c r="F85" s="53">
        <f t="shared" si="19"/>
        <v>0</v>
      </c>
      <c r="G85" s="44">
        <v>0.1</v>
      </c>
      <c r="H85" s="40">
        <f t="shared" si="11"/>
        <v>0</v>
      </c>
      <c r="I85" s="54">
        <f t="shared" si="18"/>
        <v>0</v>
      </c>
    </row>
    <row r="86" spans="1:21" x14ac:dyDescent="0.3">
      <c r="A86" s="17" t="s">
        <v>17</v>
      </c>
      <c r="B86" s="116"/>
      <c r="C86" s="77"/>
      <c r="D86" s="21" t="s">
        <v>128</v>
      </c>
      <c r="E86" s="70">
        <v>32</v>
      </c>
      <c r="F86" s="56">
        <f t="shared" si="19"/>
        <v>0</v>
      </c>
      <c r="G86" s="47">
        <v>5.5E-2</v>
      </c>
      <c r="H86" s="46">
        <f t="shared" si="11"/>
        <v>0</v>
      </c>
      <c r="I86" s="57">
        <f t="shared" si="18"/>
        <v>0</v>
      </c>
    </row>
    <row r="87" spans="1:21" x14ac:dyDescent="0.3">
      <c r="A87" s="13"/>
      <c r="B87" s="119"/>
      <c r="C87" s="106"/>
      <c r="D87" s="106" t="s">
        <v>129</v>
      </c>
      <c r="E87" s="106"/>
      <c r="F87" s="106"/>
      <c r="G87" s="106"/>
      <c r="H87" s="106"/>
      <c r="I87" s="106"/>
      <c r="J87" s="3"/>
      <c r="K87" s="7"/>
      <c r="L87" s="3"/>
      <c r="M87" s="5"/>
      <c r="N87" s="3"/>
      <c r="O87" s="3"/>
      <c r="P87" s="6"/>
      <c r="Q87" s="3"/>
      <c r="R87" s="3"/>
      <c r="S87" s="3"/>
      <c r="T87" s="3"/>
      <c r="U87" s="3"/>
    </row>
    <row r="88" spans="1:21" x14ac:dyDescent="0.3">
      <c r="A88" s="17" t="s">
        <v>130</v>
      </c>
      <c r="B88" s="116"/>
      <c r="C88" s="74"/>
      <c r="D88" s="24" t="s">
        <v>143</v>
      </c>
      <c r="E88" s="62">
        <v>5.9</v>
      </c>
      <c r="F88" s="50">
        <f>E88*C88</f>
        <v>0</v>
      </c>
      <c r="G88" s="51">
        <v>0.2</v>
      </c>
      <c r="H88" s="36">
        <f t="shared" si="11"/>
        <v>0</v>
      </c>
      <c r="I88" s="52">
        <f t="shared" ref="I88:I100" si="20">F88*G88+F88</f>
        <v>0</v>
      </c>
    </row>
    <row r="89" spans="1:21" x14ac:dyDescent="0.3">
      <c r="A89" s="17" t="s">
        <v>131</v>
      </c>
      <c r="B89" s="116"/>
      <c r="C89" s="75"/>
      <c r="D89" s="25" t="s">
        <v>144</v>
      </c>
      <c r="E89" s="63">
        <v>5.9</v>
      </c>
      <c r="F89" s="53">
        <f t="shared" ref="F89:F100" si="21">E89*C89</f>
        <v>0</v>
      </c>
      <c r="G89" s="44">
        <v>0.2</v>
      </c>
      <c r="H89" s="40">
        <f t="shared" si="11"/>
        <v>0</v>
      </c>
      <c r="I89" s="54">
        <f t="shared" si="20"/>
        <v>0</v>
      </c>
    </row>
    <row r="90" spans="1:21" x14ac:dyDescent="0.3">
      <c r="A90" s="17" t="s">
        <v>132</v>
      </c>
      <c r="B90" s="116"/>
      <c r="C90" s="75"/>
      <c r="D90" s="25" t="s">
        <v>145</v>
      </c>
      <c r="E90" s="63">
        <v>3</v>
      </c>
      <c r="F90" s="53">
        <f t="shared" si="21"/>
        <v>0</v>
      </c>
      <c r="G90" s="44">
        <v>0.2</v>
      </c>
      <c r="H90" s="40">
        <f t="shared" si="11"/>
        <v>0</v>
      </c>
      <c r="I90" s="54">
        <f t="shared" si="20"/>
        <v>0</v>
      </c>
    </row>
    <row r="91" spans="1:21" x14ac:dyDescent="0.3">
      <c r="A91" s="17" t="s">
        <v>133</v>
      </c>
      <c r="B91" s="116"/>
      <c r="C91" s="75"/>
      <c r="D91" s="25" t="s">
        <v>146</v>
      </c>
      <c r="E91" s="63">
        <v>3</v>
      </c>
      <c r="F91" s="53">
        <f t="shared" si="21"/>
        <v>0</v>
      </c>
      <c r="G91" s="44">
        <v>0.2</v>
      </c>
      <c r="H91" s="40">
        <f t="shared" si="11"/>
        <v>0</v>
      </c>
      <c r="I91" s="54">
        <f t="shared" si="20"/>
        <v>0</v>
      </c>
    </row>
    <row r="92" spans="1:21" x14ac:dyDescent="0.3">
      <c r="A92" s="17" t="s">
        <v>134</v>
      </c>
      <c r="B92" s="116"/>
      <c r="C92" s="75"/>
      <c r="D92" s="25" t="s">
        <v>147</v>
      </c>
      <c r="E92" s="63">
        <v>5.95</v>
      </c>
      <c r="F92" s="53">
        <f t="shared" si="21"/>
        <v>0</v>
      </c>
      <c r="G92" s="44">
        <v>0.2</v>
      </c>
      <c r="H92" s="40">
        <f t="shared" si="11"/>
        <v>0</v>
      </c>
      <c r="I92" s="54">
        <f t="shared" si="20"/>
        <v>0</v>
      </c>
    </row>
    <row r="93" spans="1:21" x14ac:dyDescent="0.3">
      <c r="A93" s="17" t="s">
        <v>135</v>
      </c>
      <c r="B93" s="116"/>
      <c r="C93" s="75"/>
      <c r="D93" s="25" t="s">
        <v>148</v>
      </c>
      <c r="E93" s="63">
        <v>5.95</v>
      </c>
      <c r="F93" s="53">
        <f t="shared" si="21"/>
        <v>0</v>
      </c>
      <c r="G93" s="44">
        <v>0.2</v>
      </c>
      <c r="H93" s="40">
        <f t="shared" si="11"/>
        <v>0</v>
      </c>
      <c r="I93" s="54">
        <f t="shared" si="20"/>
        <v>0</v>
      </c>
    </row>
    <row r="94" spans="1:21" x14ac:dyDescent="0.3">
      <c r="A94" s="17" t="s">
        <v>136</v>
      </c>
      <c r="B94" s="116"/>
      <c r="C94" s="75"/>
      <c r="D94" s="25" t="s">
        <v>149</v>
      </c>
      <c r="E94" s="63">
        <v>7.5</v>
      </c>
      <c r="F94" s="53">
        <f t="shared" si="21"/>
        <v>0</v>
      </c>
      <c r="G94" s="44">
        <v>0.2</v>
      </c>
      <c r="H94" s="40">
        <f t="shared" si="11"/>
        <v>0</v>
      </c>
      <c r="I94" s="54">
        <f t="shared" si="20"/>
        <v>0</v>
      </c>
    </row>
    <row r="95" spans="1:21" x14ac:dyDescent="0.3">
      <c r="A95" s="17" t="s">
        <v>137</v>
      </c>
      <c r="B95" s="116"/>
      <c r="C95" s="75"/>
      <c r="D95" s="25" t="s">
        <v>150</v>
      </c>
      <c r="E95" s="63">
        <v>3</v>
      </c>
      <c r="F95" s="53">
        <f t="shared" si="21"/>
        <v>0</v>
      </c>
      <c r="G95" s="44">
        <v>0.2</v>
      </c>
      <c r="H95" s="40">
        <f t="shared" si="11"/>
        <v>0</v>
      </c>
      <c r="I95" s="54">
        <f t="shared" si="20"/>
        <v>0</v>
      </c>
    </row>
    <row r="96" spans="1:21" x14ac:dyDescent="0.3">
      <c r="A96" s="17" t="s">
        <v>138</v>
      </c>
      <c r="B96" s="116"/>
      <c r="C96" s="75"/>
      <c r="D96" s="25" t="s">
        <v>151</v>
      </c>
      <c r="E96" s="63">
        <v>7.5</v>
      </c>
      <c r="F96" s="53">
        <f t="shared" si="21"/>
        <v>0</v>
      </c>
      <c r="G96" s="44">
        <v>0.2</v>
      </c>
      <c r="H96" s="40">
        <f t="shared" si="11"/>
        <v>0</v>
      </c>
      <c r="I96" s="54">
        <f t="shared" si="20"/>
        <v>0</v>
      </c>
    </row>
    <row r="97" spans="1:11" ht="24.6" x14ac:dyDescent="0.3">
      <c r="A97" s="17" t="s">
        <v>139</v>
      </c>
      <c r="B97" s="116"/>
      <c r="C97" s="75"/>
      <c r="D97" s="25" t="s">
        <v>174</v>
      </c>
      <c r="E97" s="63">
        <v>25</v>
      </c>
      <c r="F97" s="53">
        <f t="shared" si="21"/>
        <v>0</v>
      </c>
      <c r="G97" s="44">
        <v>5.5E-2</v>
      </c>
      <c r="H97" s="40">
        <f t="shared" si="11"/>
        <v>0</v>
      </c>
      <c r="I97" s="54">
        <f t="shared" si="20"/>
        <v>0</v>
      </c>
    </row>
    <row r="98" spans="1:11" x14ac:dyDescent="0.3">
      <c r="A98" s="17" t="s">
        <v>140</v>
      </c>
      <c r="B98" s="116"/>
      <c r="C98" s="75"/>
      <c r="D98" s="25" t="s">
        <v>152</v>
      </c>
      <c r="E98" s="63">
        <v>9</v>
      </c>
      <c r="F98" s="53">
        <f t="shared" si="21"/>
        <v>0</v>
      </c>
      <c r="G98" s="44">
        <v>0.2</v>
      </c>
      <c r="H98" s="40">
        <f t="shared" si="11"/>
        <v>0</v>
      </c>
      <c r="I98" s="54">
        <f t="shared" si="20"/>
        <v>0</v>
      </c>
    </row>
    <row r="99" spans="1:11" x14ac:dyDescent="0.3">
      <c r="A99" s="17" t="s">
        <v>141</v>
      </c>
      <c r="B99" s="116"/>
      <c r="C99" s="75"/>
      <c r="D99" s="25" t="s">
        <v>153</v>
      </c>
      <c r="E99" s="63">
        <v>12</v>
      </c>
      <c r="F99" s="53">
        <f t="shared" si="21"/>
        <v>0</v>
      </c>
      <c r="G99" s="44">
        <v>0.2</v>
      </c>
      <c r="H99" s="40">
        <f t="shared" si="11"/>
        <v>0</v>
      </c>
      <c r="I99" s="54">
        <f t="shared" si="20"/>
        <v>0</v>
      </c>
    </row>
    <row r="100" spans="1:11" x14ac:dyDescent="0.3">
      <c r="A100" s="17" t="s">
        <v>142</v>
      </c>
      <c r="B100" s="116"/>
      <c r="C100" s="34"/>
      <c r="D100" s="27" t="s">
        <v>154</v>
      </c>
      <c r="E100" s="65">
        <v>6</v>
      </c>
      <c r="F100" s="56">
        <f t="shared" si="21"/>
        <v>0</v>
      </c>
      <c r="G100" s="47">
        <v>0.2</v>
      </c>
      <c r="H100" s="46">
        <f t="shared" si="11"/>
        <v>0</v>
      </c>
      <c r="I100" s="57">
        <f t="shared" si="20"/>
        <v>0</v>
      </c>
    </row>
    <row r="101" spans="1:11" ht="16.2" customHeight="1" x14ac:dyDescent="0.3">
      <c r="D101" s="9"/>
      <c r="G101" s="10"/>
      <c r="H101" s="11"/>
      <c r="I101" s="12"/>
    </row>
    <row r="102" spans="1:11" ht="15.6" customHeight="1" x14ac:dyDescent="0.3">
      <c r="E102" s="124" t="s">
        <v>175</v>
      </c>
      <c r="F102" s="124"/>
      <c r="G102" s="108"/>
      <c r="H102" s="108"/>
      <c r="I102" s="109">
        <f>SUM(F15:F23,F25:F39,F42:F51,F53:F56,F58:F60,F62:F68,F70:F79,F81:F86,F88:F100)</f>
        <v>0</v>
      </c>
    </row>
    <row r="103" spans="1:11" ht="15.6" customHeight="1" x14ac:dyDescent="0.3">
      <c r="E103" s="125" t="s">
        <v>197</v>
      </c>
      <c r="F103" s="126"/>
      <c r="G103" s="110"/>
      <c r="H103" s="110"/>
      <c r="I103" s="111" t="str">
        <f>IF(I102&gt;150,I102*10%,IF(I102&lt;100,"15"))</f>
        <v>15</v>
      </c>
    </row>
    <row r="104" spans="1:11" ht="16.2" customHeight="1" x14ac:dyDescent="0.3">
      <c r="E104" s="112"/>
      <c r="F104" s="112" t="s">
        <v>155</v>
      </c>
      <c r="G104" s="110"/>
      <c r="H104" s="110"/>
      <c r="I104" s="111">
        <f>+SUMIF(G15:G100,5%,I15:I100)</f>
        <v>0</v>
      </c>
      <c r="K104" s="81"/>
    </row>
    <row r="105" spans="1:11" ht="16.8" customHeight="1" x14ac:dyDescent="0.3">
      <c r="E105" s="112"/>
      <c r="F105" s="112" t="s">
        <v>156</v>
      </c>
      <c r="G105" s="110"/>
      <c r="H105" s="110"/>
      <c r="I105" s="111">
        <f ca="1">+SUMIF(G13:G100,10%,I14:I100)</f>
        <v>0</v>
      </c>
    </row>
    <row r="106" spans="1:11" ht="16.8" customHeight="1" x14ac:dyDescent="0.3">
      <c r="E106" s="112"/>
      <c r="F106" s="112" t="s">
        <v>157</v>
      </c>
      <c r="G106" s="110"/>
      <c r="H106" s="110"/>
      <c r="I106" s="111">
        <f>SUM(H38,H42:H51,H55:H56,H88:H96,H98:H100)+(I103*1.2-I103)</f>
        <v>3</v>
      </c>
    </row>
    <row r="107" spans="1:11" x14ac:dyDescent="0.3">
      <c r="E107" s="113"/>
      <c r="F107" s="113" t="s">
        <v>158</v>
      </c>
      <c r="G107" s="114"/>
      <c r="H107" s="114"/>
      <c r="I107" s="115">
        <f ca="1">SUM(I102:I106)</f>
        <v>3</v>
      </c>
    </row>
    <row r="108" spans="1:11" ht="30" customHeight="1" x14ac:dyDescent="0.3">
      <c r="E108" s="82" t="s">
        <v>198</v>
      </c>
      <c r="F108" s="83"/>
      <c r="G108" s="83"/>
      <c r="H108" s="83"/>
      <c r="I108" s="84"/>
    </row>
    <row r="109" spans="1:11" ht="7.05" customHeight="1" x14ac:dyDescent="0.3">
      <c r="D109" s="15"/>
      <c r="E109" s="14"/>
      <c r="F109" s="14"/>
    </row>
    <row r="110" spans="1:11" x14ac:dyDescent="0.3">
      <c r="C110" s="85"/>
      <c r="D110" s="86" t="s">
        <v>26</v>
      </c>
      <c r="E110" s="87"/>
      <c r="F110" s="87"/>
      <c r="G110" s="87"/>
      <c r="H110" s="87"/>
      <c r="I110" s="87"/>
    </row>
    <row r="111" spans="1:11" x14ac:dyDescent="0.3">
      <c r="C111" s="85"/>
      <c r="D111" s="88" t="s">
        <v>19</v>
      </c>
      <c r="E111" s="87"/>
      <c r="F111" s="87"/>
      <c r="G111" s="87"/>
      <c r="H111" s="87"/>
      <c r="I111" s="87"/>
    </row>
    <row r="112" spans="1:11" x14ac:dyDescent="0.3">
      <c r="C112" s="85"/>
      <c r="D112" s="89" t="s">
        <v>20</v>
      </c>
      <c r="E112" s="87"/>
      <c r="F112" s="87"/>
      <c r="G112" s="87"/>
      <c r="H112" s="87"/>
      <c r="I112" s="87"/>
    </row>
    <row r="113" spans="3:13" x14ac:dyDescent="0.3">
      <c r="C113" s="85"/>
      <c r="D113" s="89" t="s">
        <v>21</v>
      </c>
      <c r="E113" s="87"/>
      <c r="F113" s="87"/>
      <c r="G113" s="87"/>
      <c r="H113" s="87"/>
      <c r="I113" s="87"/>
    </row>
    <row r="114" spans="3:13" x14ac:dyDescent="0.3">
      <c r="C114" s="85"/>
      <c r="D114" s="89" t="s">
        <v>22</v>
      </c>
      <c r="E114" s="87"/>
      <c r="F114" s="87"/>
      <c r="G114" s="87"/>
      <c r="H114" s="87"/>
      <c r="I114" s="87"/>
    </row>
    <row r="115" spans="3:13" ht="15.6" x14ac:dyDescent="0.3">
      <c r="C115" s="85"/>
      <c r="D115" s="89" t="s">
        <v>23</v>
      </c>
      <c r="E115" s="87"/>
      <c r="F115" s="87"/>
      <c r="G115" s="87"/>
      <c r="H115" s="87"/>
      <c r="I115" s="87"/>
      <c r="M115" s="16"/>
    </row>
    <row r="116" spans="3:13" ht="15.6" x14ac:dyDescent="0.3">
      <c r="C116" s="85"/>
      <c r="D116" s="89" t="s">
        <v>24</v>
      </c>
      <c r="E116" s="87"/>
      <c r="F116" s="87"/>
      <c r="G116" s="87"/>
      <c r="H116" s="87"/>
      <c r="I116" s="87"/>
      <c r="M116" s="16"/>
    </row>
    <row r="117" spans="3:13" x14ac:dyDescent="0.3">
      <c r="C117" s="85"/>
      <c r="D117" s="87"/>
      <c r="E117" s="87"/>
      <c r="F117" s="87"/>
      <c r="G117" s="87"/>
      <c r="H117" s="87"/>
      <c r="I117" s="87"/>
    </row>
    <row r="118" spans="3:13" x14ac:dyDescent="0.3">
      <c r="C118" s="85"/>
      <c r="D118" s="90" t="s">
        <v>167</v>
      </c>
      <c r="E118" s="87"/>
      <c r="F118" s="87"/>
      <c r="G118" s="87"/>
      <c r="H118" s="87"/>
      <c r="I118" s="87"/>
    </row>
    <row r="119" spans="3:13" x14ac:dyDescent="0.3">
      <c r="C119" s="85"/>
      <c r="D119" s="91" t="s">
        <v>20</v>
      </c>
      <c r="E119" s="87"/>
      <c r="F119" s="87"/>
      <c r="G119" s="87"/>
      <c r="H119" s="87"/>
      <c r="I119" s="87"/>
    </row>
    <row r="120" spans="3:13" x14ac:dyDescent="0.3">
      <c r="C120" s="85"/>
      <c r="D120" s="91" t="s">
        <v>21</v>
      </c>
      <c r="E120" s="87"/>
      <c r="F120" s="87"/>
      <c r="G120" s="87"/>
      <c r="H120" s="87"/>
      <c r="I120" s="87"/>
    </row>
    <row r="121" spans="3:13" ht="7.05" customHeight="1" x14ac:dyDescent="0.3">
      <c r="C121" s="85"/>
      <c r="D121" s="87"/>
      <c r="E121" s="87"/>
      <c r="F121" s="87"/>
      <c r="G121" s="87"/>
      <c r="H121" s="87"/>
      <c r="I121" s="87"/>
    </row>
    <row r="122" spans="3:13" ht="7.05" customHeight="1" x14ac:dyDescent="0.3">
      <c r="C122" s="85"/>
      <c r="D122" s="92"/>
      <c r="E122" s="92"/>
      <c r="F122" s="92"/>
      <c r="G122" s="85"/>
      <c r="H122" s="85"/>
      <c r="I122" s="85"/>
    </row>
    <row r="123" spans="3:13" ht="84.6" customHeight="1" x14ac:dyDescent="0.3">
      <c r="C123" s="85"/>
      <c r="D123" s="93" t="s">
        <v>199</v>
      </c>
      <c r="E123" s="123" t="s">
        <v>200</v>
      </c>
      <c r="F123" s="123"/>
      <c r="G123" s="123"/>
      <c r="H123" s="123"/>
      <c r="I123" s="123"/>
    </row>
    <row r="124" spans="3:13" ht="51.6" customHeight="1" x14ac:dyDescent="0.3">
      <c r="C124" s="121" t="s">
        <v>195</v>
      </c>
      <c r="D124" s="122"/>
      <c r="E124" s="122"/>
      <c r="F124" s="122"/>
      <c r="G124" s="122"/>
      <c r="H124" s="122"/>
      <c r="I124" s="122"/>
    </row>
  </sheetData>
  <sheetProtection algorithmName="SHA-512" hashValue="zlP9CEnJHyP/4soxizpcDiujZfKwSJOY8vdYQfqYGWdj2deiwTM950evVD/HotQHDoBOUqANFuWGmpbH+UM6Eg==" saltValue="5WRkBJMKjq5U26nIzJ95cg==" spinCount="100000" sheet="1" selectLockedCells="1"/>
  <protectedRanges>
    <protectedRange sqref="C15:C100" name="Plage1"/>
  </protectedRanges>
  <mergeCells count="6">
    <mergeCell ref="C1:I1"/>
    <mergeCell ref="C124:I124"/>
    <mergeCell ref="E123:I123"/>
    <mergeCell ref="E102:F102"/>
    <mergeCell ref="E103:F103"/>
    <mergeCell ref="C11:I11"/>
  </mergeCells>
  <printOptions horizontalCentered="1" verticalCentered="1"/>
  <pageMargins left="0.39370078740157483" right="0.39370078740157483" top="0" bottom="0" header="0.31496062992125984" footer="0"/>
  <pageSetup paperSize="9" scale="93" fitToHeight="0" orientation="portrait" r:id="rId1"/>
  <headerFooter>
    <oddFooter xml:space="preserve">&amp;C
&amp;10HORETO PARIS PORTE DE VERSAILLES - 01 57 25 10 00 </oddFooter>
  </headerFooter>
  <rowBreaks count="2" manualBreakCount="2">
    <brk id="40" min="2" max="8" man="1"/>
    <brk id="79" min="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VSS FR</vt:lpstr>
      <vt:lpstr>'VSS FR'!Impression_des_titres</vt:lpstr>
      <vt:lpstr>'VSS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 Commercial</dc:creator>
  <cp:lastModifiedBy>Claire DELAPORTE</cp:lastModifiedBy>
  <cp:lastPrinted>2024-10-21T15:10:47Z</cp:lastPrinted>
  <dcterms:created xsi:type="dcterms:W3CDTF">2024-10-15T08:57:20Z</dcterms:created>
  <dcterms:modified xsi:type="dcterms:W3CDTF">2024-11-12T16:24:47Z</dcterms:modified>
</cp:coreProperties>
</file>